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DÁVACÍ DOKUMENTACE\VÝTAHY\Masarykova 3_5 - modernizace výtahu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Pol'!$A$1:$U$305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95" i="12"/>
  <c r="AE295" i="12"/>
  <c r="AF295" i="12"/>
  <c r="BA263" i="12"/>
  <c r="G8" i="12"/>
  <c r="I8" i="12"/>
  <c r="I7" i="12" s="1"/>
  <c r="K8" i="12"/>
  <c r="K7" i="12" s="1"/>
  <c r="M8" i="12"/>
  <c r="O8" i="12"/>
  <c r="O7" i="12" s="1"/>
  <c r="Q8" i="12"/>
  <c r="Q7" i="12" s="1"/>
  <c r="U8" i="12"/>
  <c r="U7" i="12" s="1"/>
  <c r="G9" i="12"/>
  <c r="G7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4" i="12"/>
  <c r="G13" i="12" s="1"/>
  <c r="I14" i="12"/>
  <c r="I13" i="12" s="1"/>
  <c r="K14" i="12"/>
  <c r="K13" i="12" s="1"/>
  <c r="M14" i="12"/>
  <c r="O14" i="12"/>
  <c r="O13" i="12" s="1"/>
  <c r="Q14" i="12"/>
  <c r="Q13" i="12" s="1"/>
  <c r="U14" i="12"/>
  <c r="U13" i="12" s="1"/>
  <c r="G17" i="12"/>
  <c r="I17" i="12"/>
  <c r="K17" i="12"/>
  <c r="M17" i="12"/>
  <c r="O17" i="12"/>
  <c r="Q17" i="12"/>
  <c r="U17" i="12"/>
  <c r="G19" i="12"/>
  <c r="M19" i="12" s="1"/>
  <c r="I19" i="12"/>
  <c r="K19" i="12"/>
  <c r="O19" i="12"/>
  <c r="Q19" i="12"/>
  <c r="U19" i="12"/>
  <c r="G21" i="12"/>
  <c r="I21" i="12"/>
  <c r="K21" i="12"/>
  <c r="M21" i="12"/>
  <c r="O21" i="12"/>
  <c r="Q21" i="12"/>
  <c r="U21" i="12"/>
  <c r="G24" i="12"/>
  <c r="G23" i="12" s="1"/>
  <c r="I24" i="12"/>
  <c r="I23" i="12" s="1"/>
  <c r="K24" i="12"/>
  <c r="K23" i="12" s="1"/>
  <c r="O24" i="12"/>
  <c r="O23" i="12" s="1"/>
  <c r="Q24" i="12"/>
  <c r="Q23" i="12" s="1"/>
  <c r="U24" i="12"/>
  <c r="U23" i="12" s="1"/>
  <c r="G26" i="12"/>
  <c r="I26" i="12"/>
  <c r="K26" i="12"/>
  <c r="M26" i="12"/>
  <c r="O26" i="12"/>
  <c r="Q26" i="12"/>
  <c r="U26" i="12"/>
  <c r="G29" i="12"/>
  <c r="I29" i="12"/>
  <c r="I28" i="12" s="1"/>
  <c r="K29" i="12"/>
  <c r="K28" i="12" s="1"/>
  <c r="M29" i="12"/>
  <c r="O29" i="12"/>
  <c r="O28" i="12" s="1"/>
  <c r="Q29" i="12"/>
  <c r="Q28" i="12" s="1"/>
  <c r="U29" i="12"/>
  <c r="U28" i="12" s="1"/>
  <c r="G31" i="12"/>
  <c r="G28" i="12" s="1"/>
  <c r="I31" i="12"/>
  <c r="K31" i="12"/>
  <c r="M31" i="12"/>
  <c r="O31" i="12"/>
  <c r="Q31" i="12"/>
  <c r="U31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6" i="12"/>
  <c r="G35" i="12" s="1"/>
  <c r="I36" i="12"/>
  <c r="I35" i="12" s="1"/>
  <c r="K36" i="12"/>
  <c r="K35" i="12" s="1"/>
  <c r="O36" i="12"/>
  <c r="O35" i="12" s="1"/>
  <c r="Q36" i="12"/>
  <c r="Q35" i="12" s="1"/>
  <c r="U36" i="12"/>
  <c r="U35" i="12" s="1"/>
  <c r="U42" i="12"/>
  <c r="G43" i="12"/>
  <c r="G42" i="12" s="1"/>
  <c r="I43" i="12"/>
  <c r="I42" i="12" s="1"/>
  <c r="K43" i="12"/>
  <c r="K42" i="12" s="1"/>
  <c r="M43" i="12"/>
  <c r="M42" i="12" s="1"/>
  <c r="O43" i="12"/>
  <c r="O42" i="12" s="1"/>
  <c r="Q43" i="12"/>
  <c r="Q42" i="12" s="1"/>
  <c r="U43" i="12"/>
  <c r="G45" i="12"/>
  <c r="I45" i="12"/>
  <c r="G46" i="12"/>
  <c r="I46" i="12"/>
  <c r="K46" i="12"/>
  <c r="K45" i="12" s="1"/>
  <c r="M46" i="12"/>
  <c r="M45" i="12" s="1"/>
  <c r="O46" i="12"/>
  <c r="O45" i="12" s="1"/>
  <c r="Q46" i="12"/>
  <c r="Q45" i="12" s="1"/>
  <c r="U46" i="12"/>
  <c r="U45" i="12" s="1"/>
  <c r="G48" i="12"/>
  <c r="G47" i="12" s="1"/>
  <c r="I48" i="12"/>
  <c r="I47" i="12" s="1"/>
  <c r="K48" i="12"/>
  <c r="K47" i="12" s="1"/>
  <c r="M48" i="12"/>
  <c r="M47" i="12" s="1"/>
  <c r="O48" i="12"/>
  <c r="O47" i="12" s="1"/>
  <c r="Q48" i="12"/>
  <c r="Q47" i="12" s="1"/>
  <c r="U48" i="12"/>
  <c r="U47" i="12" s="1"/>
  <c r="G49" i="12"/>
  <c r="M49" i="12" s="1"/>
  <c r="I49" i="12"/>
  <c r="K49" i="12"/>
  <c r="O49" i="12"/>
  <c r="Q49" i="12"/>
  <c r="U49" i="12"/>
  <c r="G51" i="12"/>
  <c r="I51" i="12"/>
  <c r="I50" i="12" s="1"/>
  <c r="K51" i="12"/>
  <c r="K50" i="12" s="1"/>
  <c r="M51" i="12"/>
  <c r="O51" i="12"/>
  <c r="O50" i="12" s="1"/>
  <c r="Q51" i="12"/>
  <c r="Q50" i="12" s="1"/>
  <c r="U51" i="12"/>
  <c r="U50" i="12" s="1"/>
  <c r="G52" i="12"/>
  <c r="G50" i="12" s="1"/>
  <c r="I52" i="12"/>
  <c r="K52" i="12"/>
  <c r="O52" i="12"/>
  <c r="Q52" i="12"/>
  <c r="U52" i="12"/>
  <c r="G53" i="12"/>
  <c r="I53" i="12"/>
  <c r="K53" i="12"/>
  <c r="O53" i="12"/>
  <c r="Q53" i="12"/>
  <c r="U53" i="12"/>
  <c r="G54" i="12"/>
  <c r="M54" i="12" s="1"/>
  <c r="M53" i="12" s="1"/>
  <c r="I54" i="12"/>
  <c r="K54" i="12"/>
  <c r="O54" i="12"/>
  <c r="Q54" i="12"/>
  <c r="U54" i="12"/>
  <c r="G60" i="12"/>
  <c r="G59" i="12" s="1"/>
  <c r="I60" i="12"/>
  <c r="I59" i="12" s="1"/>
  <c r="K60" i="12"/>
  <c r="K59" i="12" s="1"/>
  <c r="M60" i="12"/>
  <c r="M59" i="12" s="1"/>
  <c r="O60" i="12"/>
  <c r="O59" i="12" s="1"/>
  <c r="Q60" i="12"/>
  <c r="Q59" i="12" s="1"/>
  <c r="U60" i="12"/>
  <c r="U59" i="12" s="1"/>
  <c r="G63" i="12"/>
  <c r="I63" i="12"/>
  <c r="K63" i="12"/>
  <c r="M63" i="12"/>
  <c r="O63" i="12"/>
  <c r="Q63" i="12"/>
  <c r="U63" i="12"/>
  <c r="G65" i="12"/>
  <c r="I65" i="12"/>
  <c r="K65" i="12"/>
  <c r="Q65" i="12"/>
  <c r="U65" i="12"/>
  <c r="G66" i="12"/>
  <c r="M66" i="12" s="1"/>
  <c r="M65" i="12" s="1"/>
  <c r="I66" i="12"/>
  <c r="K66" i="12"/>
  <c r="O66" i="12"/>
  <c r="O65" i="12" s="1"/>
  <c r="Q66" i="12"/>
  <c r="U66" i="12"/>
  <c r="G68" i="12"/>
  <c r="G67" i="12" s="1"/>
  <c r="I68" i="12"/>
  <c r="I67" i="12" s="1"/>
  <c r="K68" i="12"/>
  <c r="K67" i="12" s="1"/>
  <c r="M68" i="12"/>
  <c r="O68" i="12"/>
  <c r="O67" i="12" s="1"/>
  <c r="Q68" i="12"/>
  <c r="Q67" i="12" s="1"/>
  <c r="U68" i="12"/>
  <c r="U67" i="12" s="1"/>
  <c r="G80" i="12"/>
  <c r="I80" i="12"/>
  <c r="K80" i="12"/>
  <c r="M80" i="12"/>
  <c r="O80" i="12"/>
  <c r="Q80" i="12"/>
  <c r="U80" i="12"/>
  <c r="G122" i="12"/>
  <c r="M122" i="12" s="1"/>
  <c r="I122" i="12"/>
  <c r="K122" i="12"/>
  <c r="O122" i="12"/>
  <c r="Q122" i="12"/>
  <c r="U122" i="12"/>
  <c r="G128" i="12"/>
  <c r="I128" i="12"/>
  <c r="K128" i="12"/>
  <c r="M128" i="12"/>
  <c r="O128" i="12"/>
  <c r="Q128" i="12"/>
  <c r="U128" i="12"/>
  <c r="G134" i="12"/>
  <c r="I134" i="12"/>
  <c r="K134" i="12"/>
  <c r="M134" i="12"/>
  <c r="O134" i="12"/>
  <c r="Q134" i="12"/>
  <c r="U134" i="12"/>
  <c r="G136" i="12"/>
  <c r="M136" i="12" s="1"/>
  <c r="I136" i="12"/>
  <c r="K136" i="12"/>
  <c r="O136" i="12"/>
  <c r="Q136" i="12"/>
  <c r="U136" i="12"/>
  <c r="G142" i="12"/>
  <c r="I142" i="12"/>
  <c r="K142" i="12"/>
  <c r="M142" i="12"/>
  <c r="O142" i="12"/>
  <c r="Q142" i="12"/>
  <c r="U142" i="12"/>
  <c r="G147" i="12"/>
  <c r="M147" i="12" s="1"/>
  <c r="I147" i="12"/>
  <c r="K147" i="12"/>
  <c r="O147" i="12"/>
  <c r="Q147" i="12"/>
  <c r="U147" i="12"/>
  <c r="G160" i="12"/>
  <c r="I160" i="12"/>
  <c r="K160" i="12"/>
  <c r="M160" i="12"/>
  <c r="O160" i="12"/>
  <c r="Q160" i="12"/>
  <c r="U160" i="12"/>
  <c r="G162" i="12"/>
  <c r="I162" i="12"/>
  <c r="K162" i="12"/>
  <c r="M162" i="12"/>
  <c r="O162" i="12"/>
  <c r="Q162" i="12"/>
  <c r="U162" i="12"/>
  <c r="G177" i="12"/>
  <c r="I177" i="12"/>
  <c r="K177" i="12"/>
  <c r="M177" i="12"/>
  <c r="O177" i="12"/>
  <c r="Q177" i="12"/>
  <c r="U177" i="12"/>
  <c r="G192" i="12"/>
  <c r="M192" i="12" s="1"/>
  <c r="I192" i="12"/>
  <c r="K192" i="12"/>
  <c r="O192" i="12"/>
  <c r="Q192" i="12"/>
  <c r="U192" i="12"/>
  <c r="G194" i="12"/>
  <c r="G193" i="12" s="1"/>
  <c r="I194" i="12"/>
  <c r="I193" i="12" s="1"/>
  <c r="K194" i="12"/>
  <c r="K193" i="12" s="1"/>
  <c r="M194" i="12"/>
  <c r="M193" i="12" s="1"/>
  <c r="O194" i="12"/>
  <c r="O193" i="12" s="1"/>
  <c r="Q194" i="12"/>
  <c r="Q193" i="12" s="1"/>
  <c r="U194" i="12"/>
  <c r="U193" i="12" s="1"/>
  <c r="U196" i="12"/>
  <c r="G197" i="12"/>
  <c r="G196" i="12" s="1"/>
  <c r="I197" i="12"/>
  <c r="I196" i="12" s="1"/>
  <c r="K197" i="12"/>
  <c r="K196" i="12" s="1"/>
  <c r="M197" i="12"/>
  <c r="M196" i="12" s="1"/>
  <c r="O197" i="12"/>
  <c r="O196" i="12" s="1"/>
  <c r="Q197" i="12"/>
  <c r="Q196" i="12" s="1"/>
  <c r="U197" i="12"/>
  <c r="G249" i="12"/>
  <c r="I249" i="12"/>
  <c r="K249" i="12"/>
  <c r="M249" i="12"/>
  <c r="O249" i="12"/>
  <c r="Q249" i="12"/>
  <c r="U249" i="12"/>
  <c r="G251" i="12"/>
  <c r="I251" i="12"/>
  <c r="K251" i="12"/>
  <c r="M251" i="12"/>
  <c r="O251" i="12"/>
  <c r="Q251" i="12"/>
  <c r="U251" i="12"/>
  <c r="G254" i="12"/>
  <c r="G253" i="12" s="1"/>
  <c r="I254" i="12"/>
  <c r="I253" i="12" s="1"/>
  <c r="K254" i="12"/>
  <c r="K253" i="12" s="1"/>
  <c r="M254" i="12"/>
  <c r="O254" i="12"/>
  <c r="O253" i="12" s="1"/>
  <c r="Q254" i="12"/>
  <c r="Q253" i="12" s="1"/>
  <c r="U254" i="12"/>
  <c r="U253" i="12" s="1"/>
  <c r="G260" i="12"/>
  <c r="M260" i="12" s="1"/>
  <c r="I260" i="12"/>
  <c r="K260" i="12"/>
  <c r="O260" i="12"/>
  <c r="Q260" i="12"/>
  <c r="U260" i="12"/>
  <c r="G262" i="12"/>
  <c r="I262" i="12"/>
  <c r="I261" i="12" s="1"/>
  <c r="K262" i="12"/>
  <c r="K261" i="12" s="1"/>
  <c r="M262" i="12"/>
  <c r="O262" i="12"/>
  <c r="O261" i="12" s="1"/>
  <c r="Q262" i="12"/>
  <c r="Q261" i="12" s="1"/>
  <c r="U262" i="12"/>
  <c r="U261" i="12" s="1"/>
  <c r="G277" i="12"/>
  <c r="G261" i="12" s="1"/>
  <c r="I277" i="12"/>
  <c r="K277" i="12"/>
  <c r="O277" i="12"/>
  <c r="Q277" i="12"/>
  <c r="U277" i="12"/>
  <c r="G278" i="12"/>
  <c r="I278" i="12"/>
  <c r="K278" i="12"/>
  <c r="O278" i="12"/>
  <c r="Q278" i="12"/>
  <c r="U278" i="12"/>
  <c r="G279" i="12"/>
  <c r="M279" i="12" s="1"/>
  <c r="M278" i="12" s="1"/>
  <c r="I279" i="12"/>
  <c r="K279" i="12"/>
  <c r="O279" i="12"/>
  <c r="Q279" i="12"/>
  <c r="U279" i="12"/>
  <c r="G281" i="12"/>
  <c r="G280" i="12" s="1"/>
  <c r="I281" i="12"/>
  <c r="I280" i="12" s="1"/>
  <c r="K281" i="12"/>
  <c r="K280" i="12" s="1"/>
  <c r="M281" i="12"/>
  <c r="M280" i="12" s="1"/>
  <c r="O281" i="12"/>
  <c r="O280" i="12" s="1"/>
  <c r="Q281" i="12"/>
  <c r="Q280" i="12" s="1"/>
  <c r="U281" i="12"/>
  <c r="U280" i="12" s="1"/>
  <c r="G282" i="12"/>
  <c r="I282" i="12"/>
  <c r="K282" i="12"/>
  <c r="M282" i="12"/>
  <c r="O282" i="12"/>
  <c r="Q282" i="12"/>
  <c r="U282" i="12"/>
  <c r="G283" i="12"/>
  <c r="I283" i="12"/>
  <c r="K283" i="12"/>
  <c r="M283" i="12"/>
  <c r="O283" i="12"/>
  <c r="Q283" i="12"/>
  <c r="U283" i="12"/>
  <c r="G285" i="12"/>
  <c r="G284" i="12" s="1"/>
  <c r="I285" i="12"/>
  <c r="K285" i="12"/>
  <c r="K284" i="12" s="1"/>
  <c r="M285" i="12"/>
  <c r="O285" i="12"/>
  <c r="O284" i="12" s="1"/>
  <c r="Q285" i="12"/>
  <c r="Q284" i="12" s="1"/>
  <c r="U285" i="12"/>
  <c r="U284" i="12" s="1"/>
  <c r="G286" i="12"/>
  <c r="I286" i="12"/>
  <c r="I284" i="12" s="1"/>
  <c r="K286" i="12"/>
  <c r="M286" i="12"/>
  <c r="O286" i="12"/>
  <c r="Q286" i="12"/>
  <c r="U286" i="12"/>
  <c r="G287" i="12"/>
  <c r="I287" i="12"/>
  <c r="K287" i="12"/>
  <c r="M287" i="12"/>
  <c r="O287" i="12"/>
  <c r="Q287" i="12"/>
  <c r="U287" i="12"/>
  <c r="G288" i="12"/>
  <c r="M288" i="12" s="1"/>
  <c r="I288" i="12"/>
  <c r="K288" i="12"/>
  <c r="O288" i="12"/>
  <c r="Q288" i="12"/>
  <c r="U288" i="12"/>
  <c r="G289" i="12"/>
  <c r="I289" i="12"/>
  <c r="K289" i="12"/>
  <c r="M289" i="12"/>
  <c r="O289" i="12"/>
  <c r="Q289" i="12"/>
  <c r="U289" i="12"/>
  <c r="G290" i="12"/>
  <c r="I290" i="12"/>
  <c r="K290" i="12"/>
  <c r="M290" i="12"/>
  <c r="O290" i="12"/>
  <c r="Q290" i="12"/>
  <c r="U290" i="12"/>
  <c r="G291" i="12"/>
  <c r="M291" i="12" s="1"/>
  <c r="I291" i="12"/>
  <c r="K291" i="12"/>
  <c r="O291" i="12"/>
  <c r="Q291" i="12"/>
  <c r="U291" i="12"/>
  <c r="G292" i="12"/>
  <c r="I292" i="12"/>
  <c r="K292" i="12"/>
  <c r="M292" i="12"/>
  <c r="O292" i="12"/>
  <c r="Q292" i="12"/>
  <c r="U292" i="12"/>
  <c r="G293" i="12"/>
  <c r="I293" i="12"/>
  <c r="K293" i="12"/>
  <c r="M293" i="12"/>
  <c r="O293" i="12"/>
  <c r="Q293" i="12"/>
  <c r="U293" i="12"/>
  <c r="I20" i="1"/>
  <c r="I19" i="1"/>
  <c r="I18" i="1"/>
  <c r="I17" i="1"/>
  <c r="I16" i="1"/>
  <c r="I65" i="1"/>
  <c r="J64" i="1" s="1"/>
  <c r="G27" i="1"/>
  <c r="F42" i="1"/>
  <c r="G23" i="1" s="1"/>
  <c r="G42" i="1"/>
  <c r="G25" i="1" s="1"/>
  <c r="G26" i="1" s="1"/>
  <c r="H41" i="1"/>
  <c r="I41" i="1" s="1"/>
  <c r="H40" i="1"/>
  <c r="I40" i="1" s="1"/>
  <c r="H39" i="1"/>
  <c r="H42" i="1" s="1"/>
  <c r="J28" i="1"/>
  <c r="J26" i="1"/>
  <c r="G38" i="1"/>
  <c r="F38" i="1"/>
  <c r="H32" i="1"/>
  <c r="J23" i="1"/>
  <c r="J24" i="1"/>
  <c r="J25" i="1"/>
  <c r="J27" i="1"/>
  <c r="E24" i="1"/>
  <c r="E26" i="1"/>
  <c r="J61" i="1" l="1"/>
  <c r="J62" i="1"/>
  <c r="J60" i="1"/>
  <c r="J59" i="1"/>
  <c r="J58" i="1"/>
  <c r="J63" i="1"/>
  <c r="J57" i="1"/>
  <c r="J56" i="1"/>
  <c r="J52" i="1"/>
  <c r="J53" i="1"/>
  <c r="J49" i="1"/>
  <c r="J51" i="1"/>
  <c r="J50" i="1"/>
  <c r="J54" i="1"/>
  <c r="J55" i="1"/>
  <c r="G24" i="1"/>
  <c r="G29" i="1" s="1"/>
  <c r="G28" i="1"/>
  <c r="M67" i="12"/>
  <c r="M28" i="12"/>
  <c r="M253" i="12"/>
  <c r="M284" i="12"/>
  <c r="M13" i="12"/>
  <c r="M24" i="12"/>
  <c r="M23" i="12" s="1"/>
  <c r="M277" i="12"/>
  <c r="M261" i="12" s="1"/>
  <c r="M52" i="12"/>
  <c r="M50" i="12" s="1"/>
  <c r="M9" i="12"/>
  <c r="M7" i="12" s="1"/>
  <c r="M36" i="12"/>
  <c r="M35" i="12" s="1"/>
  <c r="I21" i="1"/>
  <c r="I39" i="1"/>
  <c r="I42" i="1" s="1"/>
  <c r="J65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<sst xmlns="http://schemas.openxmlformats.org/spreadsheetml/2006/main" count="907" uniqueCount="427">
  <si>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</si>
  <si>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</si>
  <si>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</si>
  <si>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</si>
  <si>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</si>
  <si>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</si>
  <si>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</si>
  <si>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</si>
  <si>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</si>
  <si>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</si>
  <si>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</si>
  <si>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</si>
  <si>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</si>
  <si>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</si>
  <si>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</si>
  <si>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</si>
  <si>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</si>
  <si>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</si>
  <si>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</si>
  <si>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</si>
  <si>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</si>
  <si>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</si>
  <si>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</si>
  <si>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</si>
  <si>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</si>
  <si>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</si>
  <si>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</si>
  <si>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</si>
  <si>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</si>
  <si>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</si>
  <si>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</si>
  <si>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</si>
  <si>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</si>
  <si>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</si>
  <si>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</si>
  <si>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</si>
  <si>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</si>
  <si>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</si>
  <si>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</si>
  <si>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</si>
  <si>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</si>
  <si>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</si>
  <si>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</si>
  <si>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</si>
  <si>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Modernizace výtahu Masarykova 3/5, Brno</t>
  </si>
  <si>
    <t>Modernizace výtahu Masarykova 3/5</t>
  </si>
  <si>
    <t>Objekt:</t>
  </si>
  <si>
    <t>Rozpočet:</t>
  </si>
  <si>
    <t>RK1605</t>
  </si>
  <si>
    <t>Stavba</t>
  </si>
  <si>
    <t>Celkem za stavbu</t>
  </si>
  <si>
    <t>CZK</t>
  </si>
  <si>
    <t>Rekapitulace dílů</t>
  </si>
  <si>
    <t>Typ dílu</t>
  </si>
  <si>
    <t>00</t>
  </si>
  <si>
    <t>Všeobecné položky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</si>
  <si>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</si>
  <si>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</si>
  <si>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</si>
  <si>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</si>
  <si>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</si>
  <si>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</si>
  <si>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</si>
  <si>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</si>
  <si>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</si>
  <si>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</si>
  <si>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</si>
  <si>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</si>
  <si>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</si>
  <si>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</si>
  <si>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</si>
  <si>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</si>
  <si>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</si>
  <si>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</si>
  <si>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</si>
  <si>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</si>
  <si>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</si>
  <si>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</si>
  <si>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</si>
  <si>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</si>
  <si>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</si>
  <si>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</si>
  <si>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</si>
  <si>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</si>
  <si>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</si>
  <si>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</si>
  <si>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</si>
  <si>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</si>
  <si>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</si>
  <si>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</si>
  <si>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</si>
  <si>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</si>
  <si>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</si>
  <si>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</si>
  <si>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</si>
  <si>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</si>
  <si>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</si>
  <si>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</si>
  <si>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</si>
  <si>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</si>
  <si>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</si>
  <si>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</si>
  <si>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</si>
  <si>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</si>
  <si>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</si>
  <si>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</si>
  <si>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</si>
  <si>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</si>
  <si>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</si>
  <si>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</si>
  <si>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</si>
  <si>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</si>
  <si>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</si>
  <si>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001</t>
  </si>
  <si>
    <t>Vedlejší rozpočtové náklady - zařízení staveniště</t>
  </si>
  <si>
    <t>kpl</t>
  </si>
  <si>
    <t>POL3_1</t>
  </si>
  <si>
    <t>002</t>
  </si>
  <si>
    <t>Plán BOZP</t>
  </si>
  <si>
    <t>003</t>
  </si>
  <si>
    <t>Projektová dokumentace k výtahu, potřebné zkoušky a revize k provozu, uvedení výtahu do provozu</t>
  </si>
  <si>
    <t>004</t>
  </si>
  <si>
    <t>Statický návrh a posouzení</t>
  </si>
  <si>
    <t>005</t>
  </si>
  <si>
    <t>Zabezpečení schodiště proti pádu po odstranění stávajícího opláštění</t>
  </si>
  <si>
    <t>POL1_1</t>
  </si>
  <si>
    <t>611421133R00</t>
  </si>
  <si>
    <t>Omítka vnitřní stropů rovných, MVC, štuková</t>
  </si>
  <si>
    <t>m2</t>
  </si>
  <si>
    <t xml:space="preserve">strojovna : </t>
  </si>
  <si>
    <t>VV</t>
  </si>
  <si>
    <t>měřeno CAD : 7,6</t>
  </si>
  <si>
    <t>611421231RT2</t>
  </si>
  <si>
    <t>Oprava váp.omítek stropů do 10% plochy - štukových s použitím suché maltové směsi</t>
  </si>
  <si>
    <t>schodišťový prostor : (2,79*7,21)*9</t>
  </si>
  <si>
    <t>612421231RT2</t>
  </si>
  <si>
    <t>Oprava vápen.omítek stěn do 10 % pl. - štukových s použitím suché maltové směsi</t>
  </si>
  <si>
    <t>schodišťový prostor : (2,79+7,21+2,79+7,21)*28,1</t>
  </si>
  <si>
    <t>612421637R00</t>
  </si>
  <si>
    <t>Omítka vnitřní zdiva, MVC, štuková</t>
  </si>
  <si>
    <t>strojovna : (2,15+3,09+2,48+2,78+0,31+0,33)*2,08</t>
  </si>
  <si>
    <t>631361921RT4</t>
  </si>
  <si>
    <t>Výztuž mazanin svařovanou sítí průměr drátu  6,0, oka 100/100 mm KH30</t>
  </si>
  <si>
    <t>t</t>
  </si>
  <si>
    <t>((3*2)*4,4)/1000</t>
  </si>
  <si>
    <t>631416211X</t>
  </si>
  <si>
    <t>Mazanina betonová, tloušťka 5 - 8 cm</t>
  </si>
  <si>
    <t>m3</t>
  </si>
  <si>
    <t>dno šachty -4,42m měřeno CAD : 3,9*0,05</t>
  </si>
  <si>
    <t>941955001R00</t>
  </si>
  <si>
    <t>Lešení lehké pomocné, výška podlahy do 1,2 m</t>
  </si>
  <si>
    <t>2,79*1,2*9</t>
  </si>
  <si>
    <t>943944121R00</t>
  </si>
  <si>
    <t>Montáž lešení prostorového těžkého, H 20 m, 300 kg</t>
  </si>
  <si>
    <t>2,79*1,6*28,1</t>
  </si>
  <si>
    <t>943944291R00</t>
  </si>
  <si>
    <t>Příplatek za každý měsíc použití lešení k pol.4121</t>
  </si>
  <si>
    <t>943944821R00</t>
  </si>
  <si>
    <t>Demontáž lešení prostorov.těžkého, H 20 m, 300 kg</t>
  </si>
  <si>
    <t>953981104R00</t>
  </si>
  <si>
    <t>Chemické kotvy do betonu, hl. 125 mm, M 16, ampule</t>
  </si>
  <si>
    <t>kus</t>
  </si>
  <si>
    <t>kotvení rámu : 12</t>
  </si>
  <si>
    <t>sloupky na pilířích : 4</t>
  </si>
  <si>
    <t>kotvení do stěn výtahové šachty a do čel podest : 8*6*2</t>
  </si>
  <si>
    <t>do stropní kce : 7*2</t>
  </si>
  <si>
    <t>kotvení zadního prostředního sloupku do zadní stěny : 8</t>
  </si>
  <si>
    <t>965042131RT1</t>
  </si>
  <si>
    <t>Bourání mazanin betonových  tl. 10 cm, pl. 4 m2 ručně tl. mazaniny 5 - 8 cm</t>
  </si>
  <si>
    <t>Kompletační činnost</t>
  </si>
  <si>
    <t>POL12_0</t>
  </si>
  <si>
    <t>952901111R00</t>
  </si>
  <si>
    <t>Vyčištění budov o výšce podlaží do 4 m  - mokrou cestou (zábradlí, parapety, podlahy)</t>
  </si>
  <si>
    <t>POL12_1</t>
  </si>
  <si>
    <t>95-001</t>
  </si>
  <si>
    <t>Průběžný úklid  - mokrou cestou (zábradlí, parapety, podlahy)</t>
  </si>
  <si>
    <t>210800104RT1</t>
  </si>
  <si>
    <t>Nový přívodní kabel uložený pod omítkou (vč. vysekání drážky,průrazů,zednického zapravení a výmalby), včetně dodávky kabelu</t>
  </si>
  <si>
    <t>soubor</t>
  </si>
  <si>
    <t>POL1_</t>
  </si>
  <si>
    <t>210800118RT3</t>
  </si>
  <si>
    <t>Přeložení kabelů ve výtahové šachtě pod omítku (vysekaní drážky, přeložení, zapravení), včetně dodávky kabelu 5x16 mm2</t>
  </si>
  <si>
    <t>96-001</t>
  </si>
  <si>
    <t>Demontáž původní ocelové konstukce výtahové šacty včetně ocelových dveří, 1NP - 8NP, vč. likvidace</t>
  </si>
  <si>
    <t>popis kce viz PD : (2,79*3,4)*5</t>
  </si>
  <si>
    <t>2,79*2,1</t>
  </si>
  <si>
    <t>2,79*2,47</t>
  </si>
  <si>
    <t>2,79*2,7</t>
  </si>
  <si>
    <t>978011191R00</t>
  </si>
  <si>
    <t>Otlučení omítek vnitřních vápenných stropů do 100%</t>
  </si>
  <si>
    <t>978013191R00</t>
  </si>
  <si>
    <t>Otlučení omítek vnitřních stěn v rozsahu do 100 %</t>
  </si>
  <si>
    <t>999281111R00</t>
  </si>
  <si>
    <t>Přesun hmot pro opravy a údržbu do výšky 25 m</t>
  </si>
  <si>
    <t>767995101R00</t>
  </si>
  <si>
    <t>Výroba a montáž kov. atypických konstr. do 5 kg</t>
  </si>
  <si>
    <t>kg</t>
  </si>
  <si>
    <t>POL1_7</t>
  </si>
  <si>
    <t>patní plech 100x100 tl. 5mm  40kg/m2 pro kotvení rámu do bet. mazaniny : (0,1*0,1)*40*6</t>
  </si>
  <si>
    <t>pro kotvení předních sloupků do stěn a čel hl. podestovch desek a do stěn : (0,1*0,1)*40*8*6*2</t>
  </si>
  <si>
    <t>pro kotvení zadního prostředního sloupku do zadní stěny : (0,1*0,1)*40*8</t>
  </si>
  <si>
    <t>patní plech 200x200 tl. 10mm 80kg/m2 pro kotvení sloupků stropní kce výtahu : (0,2*0,2)*80*7</t>
  </si>
  <si>
    <t xml:space="preserve">krycí plech tl. 1mm 8kg/m2 : </t>
  </si>
  <si>
    <t>2PP a 1PP : (0,1*2,13)*2*2*8</t>
  </si>
  <si>
    <t>1NP : (0,1*2,47)*2*8</t>
  </si>
  <si>
    <t>2NP : (0,1*2,7)*2*8</t>
  </si>
  <si>
    <t>3NP až 7NP : (0,1*3,04)*2*5*8</t>
  </si>
  <si>
    <t>kotvení zadních krajnch sloupků : (0,3*0,49)*40</t>
  </si>
  <si>
    <t>(0,4*0,49)*40</t>
  </si>
  <si>
    <t>767995102R00</t>
  </si>
  <si>
    <t>Výroba a montáž kov. atypických konstr. do 10 kg</t>
  </si>
  <si>
    <t xml:space="preserve">dělící příčky JEKL 50/80/3 : </t>
  </si>
  <si>
    <t xml:space="preserve">stěna s dveřmi : </t>
  </si>
  <si>
    <t>2PP a 1PP : (0,615*5,76)*6*2</t>
  </si>
  <si>
    <t>(1,04*5,76)*2</t>
  </si>
  <si>
    <t>1NP : (0,615*5,76)*8</t>
  </si>
  <si>
    <t>2NP : (0,615*5,76)*8</t>
  </si>
  <si>
    <t>3NP až 7NP : (0,615*5,76)*8*5</t>
  </si>
  <si>
    <t>(1,04*5,76)*2*5</t>
  </si>
  <si>
    <t xml:space="preserve">zadní stěna : </t>
  </si>
  <si>
    <t>(1,275*5,76)*18*2</t>
  </si>
  <si>
    <t xml:space="preserve">profil L 35/35/2 : </t>
  </si>
  <si>
    <t>2.PP a 1.PP : (0,615+0,615+0,945+0,945)*4*2*1,05</t>
  </si>
  <si>
    <t>1NP : (0,615+0,615+0,945+0,945)*4*1,05</t>
  </si>
  <si>
    <t>(0,615+0,615+0,26+0,26)*2*1,05</t>
  </si>
  <si>
    <t>(1,04+1,04+0,26+0,26)*1,05</t>
  </si>
  <si>
    <t>2NP : (0,615+0,615+0,945+0,945)*4*1,05</t>
  </si>
  <si>
    <t>(0,615+0,615+0,49+0,49)*2*1,05</t>
  </si>
  <si>
    <t>(1,04+1,04+0,49+0,49)*1,05</t>
  </si>
  <si>
    <t>3NP až 7NP : (0,615+0,615+0,945+0,945)*4*5*1,05</t>
  </si>
  <si>
    <t>(0,615+0,615+0,83+0,83)*2*5*1,05</t>
  </si>
  <si>
    <t>(1,04+1,04+0,83+0,83)*5*1,05</t>
  </si>
  <si>
    <t>zadní stěna : (1,07+1,07+1,275+1,275)*2*16*1,05</t>
  </si>
  <si>
    <t>(0,34+0,34+1,275+1,275)*2*1,05</t>
  </si>
  <si>
    <t>0</t>
  </si>
  <si>
    <t xml:space="preserve">profil L 20/20/2 : </t>
  </si>
  <si>
    <t>2.PP a 1.PP : (0,615+0,615+0,945+0,945)*4*2*0,58</t>
  </si>
  <si>
    <t>1NP : (0,615+0,615+0,945+0,945)*4*0,58</t>
  </si>
  <si>
    <t>(0,615+0,615+0,26+0,26)*2*0,58</t>
  </si>
  <si>
    <t>(1,04+1,04+0,26+0,26)*0,58</t>
  </si>
  <si>
    <t>2NP : (0,615+0,615+0,945+0,945)*4*0,58</t>
  </si>
  <si>
    <t>(0,615+0,615+0,49+0,49)*2*0,58</t>
  </si>
  <si>
    <t>(1,04+1,04+0,49+0,49)*0,58</t>
  </si>
  <si>
    <t>3NP až 7NP : (0,615+0,615+0,945+0,945)*4*5*0,58</t>
  </si>
  <si>
    <t>(0,615+0,615+0,83+0,83)*2*5*0,58</t>
  </si>
  <si>
    <t>(1,04+1,04+0,83+0,83)*5*0,58</t>
  </si>
  <si>
    <t>zadní stěna : (1,07+1,07+1,275+1,275)*2*16*0,58</t>
  </si>
  <si>
    <t>(0,34+0,34+1,275+1,275)*2*0,58</t>
  </si>
  <si>
    <t>767995103R00</t>
  </si>
  <si>
    <t>Výroba a montáž kov. atypických konstr. do 20 kg</t>
  </si>
  <si>
    <t xml:space="preserve">sloupky JEKL 80/80/5 : </t>
  </si>
  <si>
    <t>přední : (27,98*11,7)*4</t>
  </si>
  <si>
    <t>zadní prostřední : 27,98*11,7</t>
  </si>
  <si>
    <t>zadní krajní : (20,5*11,7)*2</t>
  </si>
  <si>
    <t>rám JEKL 120/80/6 : 8,38*17,6</t>
  </si>
  <si>
    <t>13611218</t>
  </si>
  <si>
    <t>Plech hladký jakost 11375.1  5x1000x2000 mm</t>
  </si>
  <si>
    <t>POL3_7</t>
  </si>
  <si>
    <t>patní plech 100x100 tl. 5mm  40kg/m2 pro kotvení rámu do bet. mazaniny : (((0,1*0,1)*40*6)*1,1)/1000</t>
  </si>
  <si>
    <t>pro kotvení předních sloupků do stěn a čel hl. podestovch desek a do stěn : (((0,1*0,1)*40*8*6*2)*1,1)/1000</t>
  </si>
  <si>
    <t>kotvení zadních krajnch sloupků : (((0,3*0,49)*40)*1,1)/1000</t>
  </si>
  <si>
    <t>(((0,4*0,49)*40)*1,1)/1000</t>
  </si>
  <si>
    <t>pro kotvení zadního prostředního sloupku do zadní stěny : (((0,1*0,1)*40*8)*1,1)/1000</t>
  </si>
  <si>
    <t>13611228</t>
  </si>
  <si>
    <t>Plech hladký jakost 11375.1  10x1000x2000 mm</t>
  </si>
  <si>
    <t>patní plech 200x200 tl. 10mm 80kg/m2 pro kotvení sloupků stropní kce výtahu : (((0,2*0,2)*80*7)*1,1)/1000</t>
  </si>
  <si>
    <t>13756745</t>
  </si>
  <si>
    <t>Plech hladký jakost 11375.21  1,00x1000x2000 mm</t>
  </si>
  <si>
    <t>2PP a 1PP : (((0,1*2,13)*2*2*8)*1,1)/1000</t>
  </si>
  <si>
    <t>1NP : (((0,1*2,47)*2*8)*1,1)/1000</t>
  </si>
  <si>
    <t>2NP : (((0,1*2,7)*2*8)*1,1)/1000</t>
  </si>
  <si>
    <t>3NP až 7NP : (((0,1*3,04)*2*5*8)*1,1)/1000</t>
  </si>
  <si>
    <t>1458729X</t>
  </si>
  <si>
    <t>Profil čtvercový uzavř.svařovaný  S235  80 x 5 mm</t>
  </si>
  <si>
    <t>přední : (((27,98*11,7)*4)*1,05)/1000</t>
  </si>
  <si>
    <t>zadní prostřední : ((27,98*11,7)*1,05)/1000</t>
  </si>
  <si>
    <t>zadní krajní : (((20,5*11,7)*2)*1,05)/1000</t>
  </si>
  <si>
    <t>14587778</t>
  </si>
  <si>
    <t>Profil obdélník. uzavř.svařovaný S235   80x50x3 mm</t>
  </si>
  <si>
    <t>2PP a 1PP : (((0,615*5,76)*6*2)*1,05)/1000</t>
  </si>
  <si>
    <t>(((1,04*5,76)*2)*1,05)/1000</t>
  </si>
  <si>
    <t>1NP : (((0,615*5,76)*8)*1,05)/1000</t>
  </si>
  <si>
    <t>2NP : (((0,615*5,76)*8)*1,05)/1000</t>
  </si>
  <si>
    <t>3NP až 7NP : (((0,615*5,76)*8*5)*1,05)/1000</t>
  </si>
  <si>
    <t>(((1,04*5,76)*2*5)*1,05)/1000</t>
  </si>
  <si>
    <t>(((1,275*5,76)*18*2)*1,05)/1000</t>
  </si>
  <si>
    <t>1458779X</t>
  </si>
  <si>
    <t>Profil obdélník. uzavř.svařovaný S235  120x80x6 mm</t>
  </si>
  <si>
    <t>rám JEKL 120/80/6 : ((8,38*17,6)*1,1)/1000</t>
  </si>
  <si>
    <t>15411580</t>
  </si>
  <si>
    <t>Profil L rovnoramenný 11375  20x20x2 mm</t>
  </si>
  <si>
    <t>2.PP a 1.PP : (((0,615+0,615+0,945+0,945)*4*2*0,58)*1,05)/1000</t>
  </si>
  <si>
    <t>1NP : (((0,615+0,615+0,945+0,945)*4*0,58)*1,05)/1000</t>
  </si>
  <si>
    <t>(((0,615+0,615+0,26+0,26)*2*0,58)*1,05)/1000</t>
  </si>
  <si>
    <t>(((1,04+1,04+0,26+0,26)*0,58)*1,05)/1000</t>
  </si>
  <si>
    <t>2NP : (((0,615+0,615+0,945+0,945)*4*0,58)*1,05)/1000</t>
  </si>
  <si>
    <t>(((0,615+0,615+0,49+0,49)*2*0,58)*1,05)/1000</t>
  </si>
  <si>
    <t>(((1,04+1,04+0,49+0,49)*0,58)*1,05)/1000</t>
  </si>
  <si>
    <t>3NP až 7NP : (((0,615+0,615+0,945+0,945)*4*5*0,58)*1,05)/1000</t>
  </si>
  <si>
    <t>(((0,615+0,615+0,83+0,83)*2*5*0,58)*1,05)/1000</t>
  </si>
  <si>
    <t>(((1,04+1,04+0,83+0,83)*5*0,58)*1,05)/1000</t>
  </si>
  <si>
    <t>zadní stěna : (((1,07+1,07+1,275+1,275)*2*16*0,58)*1,05)/1000</t>
  </si>
  <si>
    <t>(((0,34+0,34+1,275+1,275)*2*0,58)*1,05)/1000</t>
  </si>
  <si>
    <t>15411660</t>
  </si>
  <si>
    <t>Profil L rovnoramenný 11375  35x35x2 mm</t>
  </si>
  <si>
    <t>2.PP a 1.PP : (((0,615+0,615+0,945+0,945)*4*2*1,05)*1,05)/1000</t>
  </si>
  <si>
    <t>1NP : (((0,615+0,615+0,945+0,945)*4*1,05)*1,05)/1000</t>
  </si>
  <si>
    <t>(((0,615+0,615+0,26+0,26)*2*1,05)*1,05)/1000</t>
  </si>
  <si>
    <t>(((1,04+1,04+0,26+0,26)*1,05)*1,05)/1000</t>
  </si>
  <si>
    <t>2NP : (((0,615+0,615+0,945+0,945)*4*1,05)*1,05)/1000</t>
  </si>
  <si>
    <t>(((0,615+0,615+0,49+0,49)*2*1,05)*1,05)/1000</t>
  </si>
  <si>
    <t>(((1,04+1,04+0,49+0,49)*1,05)*1,05)/1000</t>
  </si>
  <si>
    <t>3NP až 7NP : (((0,615+0,615+0,945+0,945)*4*5*1,05)*1,05)/1000</t>
  </si>
  <si>
    <t>(((0,615+0,615+0,83+0,83)*2*5*1,05)*1,05)/1000</t>
  </si>
  <si>
    <t>(((1,04+1,04+0,83+0,83)*5*1,05)*1,05)/1000</t>
  </si>
  <si>
    <t>zadní stěna : (((1,07+1,07+1,275+1,275)*2*16*1,05)*1,05)/1000</t>
  </si>
  <si>
    <t>(((0,34+0,34+1,275+1,275)*2*1,05)*1,05)/1000</t>
  </si>
  <si>
    <t>998767203R00</t>
  </si>
  <si>
    <t>Přesun hmot pro zámečnické konstr., výšky do 24 m</t>
  </si>
  <si>
    <t>771551903R00</t>
  </si>
  <si>
    <t>Opravy podlah z dlaždic teracových, 30x30 cm</t>
  </si>
  <si>
    <t>cca 10 kusů dlaždic : 9*10</t>
  </si>
  <si>
    <t>783125230R00</t>
  </si>
  <si>
    <t>Nátěr syntetický OK "C" nebo "CC" 1x + 2x email</t>
  </si>
  <si>
    <t>2PP a 1PP : (0,1*2,13)*2*2</t>
  </si>
  <si>
    <t>1NP : (0,1*2,47)*2</t>
  </si>
  <si>
    <t>2NP : (0,1*2,7)*2</t>
  </si>
  <si>
    <t>3NP až 7NP : (0,1*3,04)*2*5</t>
  </si>
  <si>
    <t>2PP a 1PP : (0,615*6*2)*(0,05+0,05+0,08+0,08)</t>
  </si>
  <si>
    <t>(1,04*2)*(0,05+0,05+0,08+0,08)</t>
  </si>
  <si>
    <t>1NP : (0,615*8)*(0,05+0,05+0,08+0,08)</t>
  </si>
  <si>
    <t>2NP : (0,615*8)*(0,05+0,05+0,08+0,08)</t>
  </si>
  <si>
    <t>3NP až 7NP : (0,615*8*5)*(0,05+0,05+0,08+0,08)</t>
  </si>
  <si>
    <t>(1,04*2*5)*(0,05+0,05+0,08+0,08)</t>
  </si>
  <si>
    <t>(1,275*18*2)*(0,05+0,05+0,08+0,08)</t>
  </si>
  <si>
    <t>2.PP a 1.PP : ((0,615+0,615+0,945+0,945)*4*2)*(0,035+0,035)</t>
  </si>
  <si>
    <t>1NP : ((0,615+0,615+0,945+0,945)*4)*(0,035+0,035)</t>
  </si>
  <si>
    <t>((0,615+0,615+0,26+0,26)*2)*(0,035+0,035)</t>
  </si>
  <si>
    <t>((1,04+1,04+0,26+0,26))*(0,035+0,035)</t>
  </si>
  <si>
    <t>2NP : ((0,615+0,615+0,945+0,945)*4)*(0,035+0,035)</t>
  </si>
  <si>
    <t>((0,615+0,615+0,49+0,49)*2)*(0,035+0,035)</t>
  </si>
  <si>
    <t>(1,04+1,04+0,49+0,49)*(0,035+0,035)</t>
  </si>
  <si>
    <t>3NP až 7NP : ((0,615+0,615+0,945+0,945)*4*5)*(0,035+0,035)</t>
  </si>
  <si>
    <t>((0,615+0,615+0,83+0,83)*2*5)*(0,035+0,035)</t>
  </si>
  <si>
    <t>((1,04+1,04+0,83+0,83)*5)*(0,035+0,035)</t>
  </si>
  <si>
    <t>zadní stěna : ((1,07+1,07+1,275+1,275)*2*16)*(0,035+0,035)</t>
  </si>
  <si>
    <t>((0,34+0,34+1,275+1,275)*2)*(0,035+0,035)</t>
  </si>
  <si>
    <t>2.PP a 1.PP : ((0,615+0,615+0,945+0,945)*4*2)*(0,02+0,02)</t>
  </si>
  <si>
    <t>1NP : ((0,615+0,615+0,945+0,945)*4)*(0,02+0,02)</t>
  </si>
  <si>
    <t>((0,615+0,615+0,26+0,26)*2)*(0,02+0,02)</t>
  </si>
  <si>
    <t>((1,04+1,04+0,26+0,26))*(0,02+0,02)</t>
  </si>
  <si>
    <t>2NP : ((0,615+0,615+0,945+0,945)*4)*(0,02+0,02)</t>
  </si>
  <si>
    <t>((0,615+0,615+0,49+0,49)*2)*(0,02+0,02)</t>
  </si>
  <si>
    <t>(1,04+1,04+0,49+0,49)*(0,02+0,02)</t>
  </si>
  <si>
    <t>3NP až 7NP : ((0,615+0,615+0,945+0,945)*4*5)*(0,02+0,02)</t>
  </si>
  <si>
    <t>((0,615+0,615+0,83+0,83)*2*5)*(0,02+0,02)</t>
  </si>
  <si>
    <t>((1,04+1,04+0,83+0,83)*5)*(0,02+0,02)</t>
  </si>
  <si>
    <t>zadní stěna : ((1,07+1,07+1,275+1,275)*2*16)*(0,02+0,02)</t>
  </si>
  <si>
    <t>((0,34+0,34+1,275+1,275)*2)*(0,02+0,02)</t>
  </si>
  <si>
    <t>přední : (27,98*4)*(0,08+0,08+0,08+0,08)</t>
  </si>
  <si>
    <t>zadní prostřední : 27,98*(0,08+0,08+0,08+0,08)</t>
  </si>
  <si>
    <t>zadní krajní : (20,5*2)*(0,08+0,08+0,08+0,08)</t>
  </si>
  <si>
    <t>rám JEKL 120/80/6 : 8,38*(0,12+0,12+0,08+0,08)</t>
  </si>
  <si>
    <t>zábradlí : 47*1,1</t>
  </si>
  <si>
    <t>783201821R00</t>
  </si>
  <si>
    <t>Odstranění nátěrů z kovových konstrukcí opálením</t>
  </si>
  <si>
    <t>stávající zábradlí výšky 1,1m měřeno CAD : 47*1,1</t>
  </si>
  <si>
    <t>783626010R00</t>
  </si>
  <si>
    <t>Nátěr syntetický truhlářských výrobků 1x lakování</t>
  </si>
  <si>
    <t>madlo zábradlí : 47*(2*Pi*0,025)</t>
  </si>
  <si>
    <t>784191101X</t>
  </si>
  <si>
    <t>Penetrace podkladu univerzální 1x</t>
  </si>
  <si>
    <t>(2,15+3,09+2,48+2,78+0,31+0,33)*2,08</t>
  </si>
  <si>
    <t>(2,79+7,21+2,79+7,21)*28,1</t>
  </si>
  <si>
    <t>784195212X</t>
  </si>
  <si>
    <t>Malba tekutá, bílá, 2 x</t>
  </si>
  <si>
    <t>787-001</t>
  </si>
  <si>
    <t>D+M zasklení výtahové šachty bezpečnostním sklem standard např. Connex 4.4.2, vč. gumového těsnění</t>
  </si>
  <si>
    <t>bližší popis viz. TZ</t>
  </si>
  <si>
    <t>POP</t>
  </si>
  <si>
    <t xml:space="preserve">čelní : </t>
  </si>
  <si>
    <t>2PP a 1PP : 4*(0,615*0,945)*2</t>
  </si>
  <si>
    <t>1NP : 4*(0,615*0,945)</t>
  </si>
  <si>
    <t>2*(0,615*0,26)</t>
  </si>
  <si>
    <t>(1,04*0,26)</t>
  </si>
  <si>
    <t>2NP : 4*(0,615*0,945)</t>
  </si>
  <si>
    <t>2*(0,49*0,615)</t>
  </si>
  <si>
    <t>(1,04*0,49)</t>
  </si>
  <si>
    <t>3 P až 7NP : 4*(0,615*0,945)*5</t>
  </si>
  <si>
    <t>2*(0,83*0,615)*5</t>
  </si>
  <si>
    <t>(1,04*0,83)*5</t>
  </si>
  <si>
    <t>zadní : (1,17*1,275)*2*16</t>
  </si>
  <si>
    <t>(0,34*1,275)*2</t>
  </si>
  <si>
    <t>998787203R00</t>
  </si>
  <si>
    <t>Přesun hmot pro zasklívání, výšky do 24 m</t>
  </si>
  <si>
    <t>M21-001</t>
  </si>
  <si>
    <t>Úprava elektroinstalací - pohybová čidla v každém NP vč. kabeláže v lištách, revize</t>
  </si>
  <si>
    <t>POL1_9</t>
  </si>
  <si>
    <t>M33-001</t>
  </si>
  <si>
    <t>Demontáž strojovny výtahu vč likvidace</t>
  </si>
  <si>
    <t>M33-002</t>
  </si>
  <si>
    <t>Demontáž výtahové kabiny vč. lan a vodících lišt vč. likvidace</t>
  </si>
  <si>
    <t>M33-003</t>
  </si>
  <si>
    <t>D+M nového výtahu vč. pohonu, kabiny dveří a vybavení</t>
  </si>
  <si>
    <t>979011219R00</t>
  </si>
  <si>
    <t>Přípl.k svislé dopr.suti za každé další NP nošením</t>
  </si>
  <si>
    <t>979011221R00</t>
  </si>
  <si>
    <t>Svislá doprava suti a vybour. hmot za 1.PP nošením</t>
  </si>
  <si>
    <t>979081111R00</t>
  </si>
  <si>
    <t>Odvoz suti a vybour. hmot na skládku do 1 km</t>
  </si>
  <si>
    <t>979081121R00</t>
  </si>
  <si>
    <t>Příplatek k odvozu za každý další 1 km</t>
  </si>
  <si>
    <t>979087212R00</t>
  </si>
  <si>
    <t>Nakládání suti na dopravní prostředky</t>
  </si>
  <si>
    <t>979087312R00</t>
  </si>
  <si>
    <t>Vodorovné přemístění vyb. hmot nošením do 10 m</t>
  </si>
  <si>
    <t>979087392R00</t>
  </si>
  <si>
    <t>Příplatek za nošení vyb. hmot každých dalších 10 m</t>
  </si>
  <si>
    <t>979093111R00</t>
  </si>
  <si>
    <t>Uložení suti na skládku bez zhutnění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</si>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</sst>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0" fillId="3" borderId="31" xfId="0" applyFill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3" borderId="31" xfId="0" applyNumberFormat="1" applyFill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81" t="s">
        <v>41</v>
      </c>
      <c r="B2" s="81"/>
      <c r="C2" s="81"/>
      <c r="D2" s="81"/>
      <c r="E2" s="81"/>
      <c r="F2" s="81"/>
      <c r="G2" s="81"/>
    </row>
  </sheetData>
  <sheetProtection algorithmName="SHA-512" hashValue="rvd6bTDOXFVs5mmXiCfPe32yk8angfnj3PS4aMzF0602RK58HvvDWDCbjE5al6P2p6rFJiLGATwM3eQ38k8bDA==" saltValue="C0+7pURlbQasto2aNl+e/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 x14ac:dyDescent="0.2">
      <c r="A2" s="4"/>
      <c r="B2" s="107" t="s">
        <v>24</v>
      </c>
      <c r="C2" s="108"/>
      <c r="D2" s="109" t="s">
        <v>48</v>
      </c>
      <c r="E2" s="109" t="s">
        <v>44</v>
      </c>
      <c r="F2" s="110"/>
      <c r="G2" s="111"/>
      <c r="H2" s="110"/>
      <c r="I2" s="111"/>
      <c r="J2" s="112"/>
      <c r="O2" s="2"/>
    </row>
    <row r="3" spans="1:15" ht="23.25" customHeight="1" x14ac:dyDescent="0.2">
      <c r="A3" s="4"/>
      <c r="B3" s="113" t="s">
        <v>46</v>
      </c>
      <c r="C3" s="108"/>
      <c r="D3" s="114" t="s">
        <v>43</v>
      </c>
      <c r="E3" s="114" t="s">
        <v>45</v>
      </c>
      <c r="F3" s="115"/>
      <c r="G3" s="115"/>
      <c r="H3" s="108"/>
      <c r="I3" s="116"/>
      <c r="J3" s="117"/>
    </row>
    <row r="4" spans="1:15" ht="23.25" customHeight="1" x14ac:dyDescent="0.2">
      <c r="A4" s="106">
        <v>1045</v>
      </c>
      <c r="B4" s="118" t="s">
        <v>47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4"/>
      <c r="E11" s="124"/>
      <c r="F11" s="124"/>
      <c r="G11" s="124"/>
      <c r="H11" s="28" t="s">
        <v>42</v>
      </c>
      <c r="I11" s="128"/>
      <c r="J11" s="11"/>
    </row>
    <row r="12" spans="1:15" ht="15.75" customHeight="1" x14ac:dyDescent="0.2">
      <c r="A12" s="4"/>
      <c r="B12" s="42"/>
      <c r="C12" s="26"/>
      <c r="D12" s="125"/>
      <c r="E12" s="125"/>
      <c r="F12" s="125"/>
      <c r="G12" s="125"/>
      <c r="H12" s="28" t="s">
        <v>36</v>
      </c>
      <c r="I12" s="128"/>
      <c r="J12" s="11"/>
    </row>
    <row r="13" spans="1:15" ht="15.75" customHeight="1" x14ac:dyDescent="0.2">
      <c r="A13" s="4"/>
      <c r="B13" s="43"/>
      <c r="C13" s="127"/>
      <c r="D13" s="126"/>
      <c r="E13" s="126"/>
      <c r="F13" s="126"/>
      <c r="G13" s="12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 x14ac:dyDescent="0.2">
      <c r="A16" s="205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SUMIF(F49:F64,A16,I49:I64)+SUMIF(F49:F64,"PSU",I49:I64)</f>
        <v>0</v>
      </c>
      <c r="J16" s="84"/>
    </row>
    <row r="17" spans="1:10" ht="23.25" customHeight="1" x14ac:dyDescent="0.2">
      <c r="A17" s="205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SUMIF(F49:F64,A17,I49:I64)</f>
        <v>0</v>
      </c>
      <c r="J17" s="84"/>
    </row>
    <row r="18" spans="1:10" ht="23.25" customHeight="1" x14ac:dyDescent="0.2">
      <c r="A18" s="205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SUMIF(F49:F64,A18,I49:I64)</f>
        <v>0</v>
      </c>
      <c r="J18" s="84"/>
    </row>
    <row r="19" spans="1:10" ht="23.25" customHeight="1" x14ac:dyDescent="0.2">
      <c r="A19" s="205" t="s">
        <v>87</v>
      </c>
      <c r="B19" s="58" t="s">
        <v>29</v>
      </c>
      <c r="C19" s="59"/>
      <c r="D19" s="60"/>
      <c r="E19" s="82"/>
      <c r="F19" s="83"/>
      <c r="G19" s="82"/>
      <c r="H19" s="83"/>
      <c r="I19" s="82">
        <f>SUMIF(F49:F64,A19,I49:I64)</f>
        <v>0</v>
      </c>
      <c r="J19" s="84"/>
    </row>
    <row r="20" spans="1:10" ht="23.25" customHeight="1" x14ac:dyDescent="0.2">
      <c r="A20" s="205" t="s">
        <v>88</v>
      </c>
      <c r="B20" s="58" t="s">
        <v>30</v>
      </c>
      <c r="C20" s="59"/>
      <c r="D20" s="60"/>
      <c r="E20" s="82"/>
      <c r="F20" s="83"/>
      <c r="G20" s="82"/>
      <c r="H20" s="83"/>
      <c r="I20" s="82">
        <f>SUMIF(F49:F64,A20,I49:I64)</f>
        <v>0</v>
      </c>
      <c r="J20" s="84"/>
    </row>
    <row r="21" spans="1:10" ht="23.25" customHeight="1" x14ac:dyDescent="0.2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 x14ac:dyDescent="0.25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4"/>
      <c r="B29" s="166" t="s">
        <v>37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43011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hidden="1" customHeight="1" x14ac:dyDescent="0.2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49</v>
      </c>
      <c r="C39" s="144"/>
      <c r="D39" s="145"/>
      <c r="E39" s="145"/>
      <c r="F39" s="157">
        <f>'01 01 Pol'!AE295</f>
        <v>0</v>
      </c>
      <c r="G39" s="158">
        <f>'01 01 Pol'!AF295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">
      <c r="A40" s="133">
        <v>2</v>
      </c>
      <c r="B40" s="135" t="s">
        <v>43</v>
      </c>
      <c r="C40" s="134" t="s">
        <v>45</v>
      </c>
      <c r="D40" s="138"/>
      <c r="E40" s="138"/>
      <c r="F40" s="160">
        <f>'01 01 Pol'!AE295</f>
        <v>0</v>
      </c>
      <c r="G40" s="161">
        <f>'01 01 Pol'!AF295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hidden="1" customHeight="1" x14ac:dyDescent="0.2">
      <c r="A41" s="133">
        <v>3</v>
      </c>
      <c r="B41" s="147" t="s">
        <v>43</v>
      </c>
      <c r="C41" s="148" t="s">
        <v>44</v>
      </c>
      <c r="D41" s="149"/>
      <c r="E41" s="149"/>
      <c r="F41" s="162">
        <f>'01 01 Pol'!AE295</f>
        <v>0</v>
      </c>
      <c r="G41" s="163">
        <f>'01 01 Pol'!AF295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3"/>
      <c r="B42" s="151" t="s">
        <v>50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6" spans="1:10" ht="15.75" x14ac:dyDescent="0.25">
      <c r="B46" s="175" t="s">
        <v>52</v>
      </c>
    </row>
    <row r="48" spans="1:10" ht="25.5" customHeight="1" x14ac:dyDescent="0.2">
      <c r="A48" s="176"/>
      <c r="B48" s="182" t="s">
        <v>18</v>
      </c>
      <c r="C48" s="182" t="s">
        <v>6</v>
      </c>
      <c r="D48" s="183"/>
      <c r="E48" s="183"/>
      <c r="F48" s="186" t="s">
        <v>53</v>
      </c>
      <c r="G48" s="186"/>
      <c r="H48" s="186"/>
      <c r="I48" s="186" t="s">
        <v>31</v>
      </c>
      <c r="J48" s="186" t="s">
        <v>0</v>
      </c>
    </row>
    <row r="49" spans="1:10" ht="25.5" customHeight="1" x14ac:dyDescent="0.2">
      <c r="A49" s="177"/>
      <c r="B49" s="187" t="s">
        <v>54</v>
      </c>
      <c r="C49" s="188" t="s">
        <v>55</v>
      </c>
      <c r="D49" s="189"/>
      <c r="E49" s="189"/>
      <c r="F49" s="197" t="s">
        <v>26</v>
      </c>
      <c r="G49" s="198"/>
      <c r="H49" s="198"/>
      <c r="I49" s="198">
        <f>'01 01 Pol'!G7+'01 01 Pol'!G45</f>
        <v>0</v>
      </c>
      <c r="J49" s="193" t="str">
        <f>IF(I65=0,"",I49/I65*100)</f>
        <v/>
      </c>
    </row>
    <row r="50" spans="1:10" ht="25.5" customHeight="1" x14ac:dyDescent="0.2">
      <c r="A50" s="177"/>
      <c r="B50" s="180" t="s">
        <v>56</v>
      </c>
      <c r="C50" s="179" t="s">
        <v>57</v>
      </c>
      <c r="D50" s="181"/>
      <c r="E50" s="181"/>
      <c r="F50" s="199" t="s">
        <v>26</v>
      </c>
      <c r="G50" s="200"/>
      <c r="H50" s="200"/>
      <c r="I50" s="200">
        <f>'01 01 Pol'!G13</f>
        <v>0</v>
      </c>
      <c r="J50" s="194" t="str">
        <f>IF(I65=0,"",I50/I65*100)</f>
        <v/>
      </c>
    </row>
    <row r="51" spans="1:10" ht="25.5" customHeight="1" x14ac:dyDescent="0.2">
      <c r="A51" s="177"/>
      <c r="B51" s="180" t="s">
        <v>58</v>
      </c>
      <c r="C51" s="179" t="s">
        <v>59</v>
      </c>
      <c r="D51" s="181"/>
      <c r="E51" s="181"/>
      <c r="F51" s="199" t="s">
        <v>26</v>
      </c>
      <c r="G51" s="200"/>
      <c r="H51" s="200"/>
      <c r="I51" s="200">
        <f>'01 01 Pol'!G23</f>
        <v>0</v>
      </c>
      <c r="J51" s="194" t="str">
        <f>IF(I65=0,"",I51/I65*100)</f>
        <v/>
      </c>
    </row>
    <row r="52" spans="1:10" ht="25.5" customHeight="1" x14ac:dyDescent="0.2">
      <c r="A52" s="177"/>
      <c r="B52" s="180" t="s">
        <v>60</v>
      </c>
      <c r="C52" s="179" t="s">
        <v>61</v>
      </c>
      <c r="D52" s="181"/>
      <c r="E52" s="181"/>
      <c r="F52" s="199" t="s">
        <v>26</v>
      </c>
      <c r="G52" s="200"/>
      <c r="H52" s="200"/>
      <c r="I52" s="200">
        <f>'01 01 Pol'!G28</f>
        <v>0</v>
      </c>
      <c r="J52" s="194" t="str">
        <f>IF(I65=0,"",I52/I65*100)</f>
        <v/>
      </c>
    </row>
    <row r="53" spans="1:10" ht="25.5" customHeight="1" x14ac:dyDescent="0.2">
      <c r="A53" s="177"/>
      <c r="B53" s="180" t="s">
        <v>62</v>
      </c>
      <c r="C53" s="179" t="s">
        <v>63</v>
      </c>
      <c r="D53" s="181"/>
      <c r="E53" s="181"/>
      <c r="F53" s="199" t="s">
        <v>26</v>
      </c>
      <c r="G53" s="200"/>
      <c r="H53" s="200"/>
      <c r="I53" s="200">
        <f>'01 01 Pol'!G35+'01 01 Pol'!G47</f>
        <v>0</v>
      </c>
      <c r="J53" s="194" t="str">
        <f>IF(I65=0,"",I53/I65*100)</f>
        <v/>
      </c>
    </row>
    <row r="54" spans="1:10" ht="25.5" customHeight="1" x14ac:dyDescent="0.2">
      <c r="A54" s="177"/>
      <c r="B54" s="180" t="s">
        <v>64</v>
      </c>
      <c r="C54" s="179" t="s">
        <v>65</v>
      </c>
      <c r="D54" s="181"/>
      <c r="E54" s="181"/>
      <c r="F54" s="199" t="s">
        <v>26</v>
      </c>
      <c r="G54" s="200"/>
      <c r="H54" s="200"/>
      <c r="I54" s="200">
        <f>'01 01 Pol'!G42+'01 01 Pol'!G53</f>
        <v>0</v>
      </c>
      <c r="J54" s="194" t="str">
        <f>IF(I65=0,"",I54/I65*100)</f>
        <v/>
      </c>
    </row>
    <row r="55" spans="1:10" ht="25.5" customHeight="1" x14ac:dyDescent="0.2">
      <c r="A55" s="177"/>
      <c r="B55" s="180" t="s">
        <v>66</v>
      </c>
      <c r="C55" s="179" t="s">
        <v>67</v>
      </c>
      <c r="D55" s="181"/>
      <c r="E55" s="181"/>
      <c r="F55" s="199" t="s">
        <v>26</v>
      </c>
      <c r="G55" s="200"/>
      <c r="H55" s="200"/>
      <c r="I55" s="200">
        <f>'01 01 Pol'!G59</f>
        <v>0</v>
      </c>
      <c r="J55" s="194" t="str">
        <f>IF(I65=0,"",I55/I65*100)</f>
        <v/>
      </c>
    </row>
    <row r="56" spans="1:10" ht="25.5" customHeight="1" x14ac:dyDescent="0.2">
      <c r="A56" s="177"/>
      <c r="B56" s="180" t="s">
        <v>68</v>
      </c>
      <c r="C56" s="179" t="s">
        <v>69</v>
      </c>
      <c r="D56" s="181"/>
      <c r="E56" s="181"/>
      <c r="F56" s="199" t="s">
        <v>26</v>
      </c>
      <c r="G56" s="200"/>
      <c r="H56" s="200"/>
      <c r="I56" s="200">
        <f>'01 01 Pol'!G65</f>
        <v>0</v>
      </c>
      <c r="J56" s="194" t="str">
        <f>IF(I65=0,"",I56/I65*100)</f>
        <v/>
      </c>
    </row>
    <row r="57" spans="1:10" ht="25.5" customHeight="1" x14ac:dyDescent="0.2">
      <c r="A57" s="177"/>
      <c r="B57" s="180" t="s">
        <v>70</v>
      </c>
      <c r="C57" s="179" t="s">
        <v>71</v>
      </c>
      <c r="D57" s="181"/>
      <c r="E57" s="181"/>
      <c r="F57" s="199" t="s">
        <v>27</v>
      </c>
      <c r="G57" s="200"/>
      <c r="H57" s="200"/>
      <c r="I57" s="200">
        <f>'01 01 Pol'!G67</f>
        <v>0</v>
      </c>
      <c r="J57" s="194" t="str">
        <f>IF(I65=0,"",I57/I65*100)</f>
        <v/>
      </c>
    </row>
    <row r="58" spans="1:10" ht="25.5" customHeight="1" x14ac:dyDescent="0.2">
      <c r="A58" s="177"/>
      <c r="B58" s="180" t="s">
        <v>72</v>
      </c>
      <c r="C58" s="179" t="s">
        <v>73</v>
      </c>
      <c r="D58" s="181"/>
      <c r="E58" s="181"/>
      <c r="F58" s="199" t="s">
        <v>27</v>
      </c>
      <c r="G58" s="200"/>
      <c r="H58" s="200"/>
      <c r="I58" s="200">
        <f>'01 01 Pol'!G193</f>
        <v>0</v>
      </c>
      <c r="J58" s="194" t="str">
        <f>IF(I65=0,"",I58/I65*100)</f>
        <v/>
      </c>
    </row>
    <row r="59" spans="1:10" ht="25.5" customHeight="1" x14ac:dyDescent="0.2">
      <c r="A59" s="177"/>
      <c r="B59" s="180" t="s">
        <v>74</v>
      </c>
      <c r="C59" s="179" t="s">
        <v>75</v>
      </c>
      <c r="D59" s="181"/>
      <c r="E59" s="181"/>
      <c r="F59" s="199" t="s">
        <v>27</v>
      </c>
      <c r="G59" s="200"/>
      <c r="H59" s="200"/>
      <c r="I59" s="200">
        <f>'01 01 Pol'!G196</f>
        <v>0</v>
      </c>
      <c r="J59" s="194" t="str">
        <f>IF(I65=0,"",I59/I65*100)</f>
        <v/>
      </c>
    </row>
    <row r="60" spans="1:10" ht="25.5" customHeight="1" x14ac:dyDescent="0.2">
      <c r="A60" s="177"/>
      <c r="B60" s="180" t="s">
        <v>76</v>
      </c>
      <c r="C60" s="179" t="s">
        <v>77</v>
      </c>
      <c r="D60" s="181"/>
      <c r="E60" s="181"/>
      <c r="F60" s="199" t="s">
        <v>27</v>
      </c>
      <c r="G60" s="200"/>
      <c r="H60" s="200"/>
      <c r="I60" s="200">
        <f>'01 01 Pol'!G253</f>
        <v>0</v>
      </c>
      <c r="J60" s="194" t="str">
        <f>IF(I65=0,"",I60/I65*100)</f>
        <v/>
      </c>
    </row>
    <row r="61" spans="1:10" ht="25.5" customHeight="1" x14ac:dyDescent="0.2">
      <c r="A61" s="177"/>
      <c r="B61" s="180" t="s">
        <v>78</v>
      </c>
      <c r="C61" s="179" t="s">
        <v>79</v>
      </c>
      <c r="D61" s="181"/>
      <c r="E61" s="181"/>
      <c r="F61" s="199" t="s">
        <v>27</v>
      </c>
      <c r="G61" s="200"/>
      <c r="H61" s="200"/>
      <c r="I61" s="200">
        <f>'01 01 Pol'!G261</f>
        <v>0</v>
      </c>
      <c r="J61" s="194" t="str">
        <f>IF(I65=0,"",I61/I65*100)</f>
        <v/>
      </c>
    </row>
    <row r="62" spans="1:10" ht="25.5" customHeight="1" x14ac:dyDescent="0.2">
      <c r="A62" s="177"/>
      <c r="B62" s="180" t="s">
        <v>80</v>
      </c>
      <c r="C62" s="179" t="s">
        <v>81</v>
      </c>
      <c r="D62" s="181"/>
      <c r="E62" s="181"/>
      <c r="F62" s="199" t="s">
        <v>28</v>
      </c>
      <c r="G62" s="200"/>
      <c r="H62" s="200"/>
      <c r="I62" s="200">
        <f>'01 01 Pol'!G50+'01 01 Pol'!G278</f>
        <v>0</v>
      </c>
      <c r="J62" s="194" t="str">
        <f>IF(I65=0,"",I62/I65*100)</f>
        <v/>
      </c>
    </row>
    <row r="63" spans="1:10" ht="25.5" customHeight="1" x14ac:dyDescent="0.2">
      <c r="A63" s="177"/>
      <c r="B63" s="180" t="s">
        <v>82</v>
      </c>
      <c r="C63" s="179" t="s">
        <v>83</v>
      </c>
      <c r="D63" s="181"/>
      <c r="E63" s="181"/>
      <c r="F63" s="199" t="s">
        <v>28</v>
      </c>
      <c r="G63" s="200"/>
      <c r="H63" s="200"/>
      <c r="I63" s="200">
        <f>'01 01 Pol'!G280</f>
        <v>0</v>
      </c>
      <c r="J63" s="194" t="str">
        <f>IF(I65=0,"",I63/I65*100)</f>
        <v/>
      </c>
    </row>
    <row r="64" spans="1:10" ht="25.5" customHeight="1" x14ac:dyDescent="0.2">
      <c r="A64" s="177"/>
      <c r="B64" s="190" t="s">
        <v>84</v>
      </c>
      <c r="C64" s="191" t="s">
        <v>85</v>
      </c>
      <c r="D64" s="192"/>
      <c r="E64" s="192"/>
      <c r="F64" s="201" t="s">
        <v>86</v>
      </c>
      <c r="G64" s="202"/>
      <c r="H64" s="202"/>
      <c r="I64" s="202">
        <f>'01 01 Pol'!G284</f>
        <v>0</v>
      </c>
      <c r="J64" s="195" t="str">
        <f>IF(I65=0,"",I64/I65*100)</f>
        <v/>
      </c>
    </row>
    <row r="65" spans="1:10" ht="25.5" customHeight="1" x14ac:dyDescent="0.2">
      <c r="A65" s="178"/>
      <c r="B65" s="184" t="s">
        <v>1</v>
      </c>
      <c r="C65" s="184"/>
      <c r="D65" s="185"/>
      <c r="E65" s="185"/>
      <c r="F65" s="203"/>
      <c r="G65" s="204"/>
      <c r="H65" s="204"/>
      <c r="I65" s="204">
        <f>SUM(I49:I64)</f>
        <v>0</v>
      </c>
      <c r="J65" s="196">
        <f>SUM(J49:J64)</f>
        <v>0</v>
      </c>
    </row>
    <row r="66" spans="1:10" x14ac:dyDescent="0.2">
      <c r="F66" s="131"/>
      <c r="G66" s="130"/>
      <c r="H66" s="131"/>
      <c r="I66" s="130"/>
      <c r="J66" s="132"/>
    </row>
    <row r="67" spans="1:10" x14ac:dyDescent="0.2">
      <c r="F67" s="131"/>
      <c r="G67" s="130"/>
      <c r="H67" s="131"/>
      <c r="I67" s="130"/>
      <c r="J67" s="132"/>
    </row>
    <row r="68" spans="1:10" x14ac:dyDescent="0.2">
      <c r="F68" s="131"/>
      <c r="G68" s="130"/>
      <c r="H68" s="131"/>
      <c r="I68" s="130"/>
      <c r="J68" s="132"/>
    </row>
  </sheetData>
  <sheetProtection algorithmName="SHA-512" hashValue="5KDnbiQ8NbBIf7B/R4PAOWjjfiDbNJUvVhat8dsmNInR2rs12BrV7HZE7IyEPQg7G6/At+OP7SIjZTWyY0Ga/g==" saltValue="TrHP3VVDBWqvwkalzML/D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3:E63"/>
    <mergeCell ref="C64:E64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sheetProtection algorithmName="SHA-512" hashValue="M6tp4E3hWAD4DPTuuCvIZRVCQvOYmqQchYL3MpiHQbLI5/4yISiT+9XZRr2BF7hleJyKHCa1CHyWF1si6OWGvA==" saltValue="f+vqB4UOnEEUNqXfhPoG9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G1" t="s">
        <v>89</v>
      </c>
    </row>
    <row r="2" spans="1:60" ht="24.95" customHeight="1" x14ac:dyDescent="0.2">
      <c r="A2" s="208" t="s">
        <v>8</v>
      </c>
      <c r="B2" s="79" t="s">
        <v>48</v>
      </c>
      <c r="C2" s="211" t="s">
        <v>44</v>
      </c>
      <c r="D2" s="209"/>
      <c r="E2" s="209"/>
      <c r="F2" s="209"/>
      <c r="G2" s="210"/>
      <c r="AG2" t="s">
        <v>90</v>
      </c>
    </row>
    <row r="3" spans="1:60" ht="24.95" customHeight="1" x14ac:dyDescent="0.2">
      <c r="A3" s="208" t="s">
        <v>9</v>
      </c>
      <c r="B3" s="79" t="s">
        <v>43</v>
      </c>
      <c r="C3" s="211" t="s">
        <v>45</v>
      </c>
      <c r="D3" s="209"/>
      <c r="E3" s="209"/>
      <c r="F3" s="209"/>
      <c r="G3" s="210"/>
      <c r="AC3" s="129" t="s">
        <v>90</v>
      </c>
      <c r="AG3" t="s">
        <v>91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G4" t="s">
        <v>92</v>
      </c>
    </row>
    <row r="5" spans="1:60" x14ac:dyDescent="0.2">
      <c r="D5" s="206"/>
    </row>
    <row r="6" spans="1:60" ht="38.25" x14ac:dyDescent="0.2">
      <c r="A6" s="222" t="s">
        <v>93</v>
      </c>
      <c r="B6" s="220" t="s">
        <v>94</v>
      </c>
      <c r="C6" s="220" t="s">
        <v>95</v>
      </c>
      <c r="D6" s="221" t="s">
        <v>96</v>
      </c>
      <c r="E6" s="222" t="s">
        <v>97</v>
      </c>
      <c r="F6" s="217" t="s">
        <v>98</v>
      </c>
      <c r="G6" s="222" t="s">
        <v>31</v>
      </c>
      <c r="H6" s="223" t="s">
        <v>32</v>
      </c>
      <c r="I6" s="223" t="s">
        <v>99</v>
      </c>
      <c r="J6" s="223" t="s">
        <v>33</v>
      </c>
      <c r="K6" s="223" t="s">
        <v>100</v>
      </c>
      <c r="L6" s="223" t="s">
        <v>101</v>
      </c>
      <c r="M6" s="223" t="s">
        <v>102</v>
      </c>
      <c r="N6" s="223" t="s">
        <v>103</v>
      </c>
      <c r="O6" s="223" t="s">
        <v>104</v>
      </c>
      <c r="P6" s="223" t="s">
        <v>105</v>
      </c>
      <c r="Q6" s="223" t="s">
        <v>106</v>
      </c>
      <c r="R6" s="223" t="s">
        <v>107</v>
      </c>
      <c r="S6" s="223" t="s">
        <v>108</v>
      </c>
      <c r="T6" s="223" t="s">
        <v>109</v>
      </c>
      <c r="U6" s="223" t="s">
        <v>110</v>
      </c>
    </row>
    <row r="7" spans="1:60" x14ac:dyDescent="0.2">
      <c r="A7" s="225" t="s">
        <v>111</v>
      </c>
      <c r="B7" s="228" t="s">
        <v>54</v>
      </c>
      <c r="C7" s="229" t="s">
        <v>55</v>
      </c>
      <c r="D7" s="224"/>
      <c r="E7" s="236"/>
      <c r="F7" s="241"/>
      <c r="G7" s="241">
        <f>SUMIF(AG8:AG12,"&lt;&gt;NOR",G8:G12)</f>
        <v>0</v>
      </c>
      <c r="H7" s="241"/>
      <c r="I7" s="241">
        <f>SUM(I8:I12)</f>
        <v>0</v>
      </c>
      <c r="J7" s="241"/>
      <c r="K7" s="241">
        <f>SUM(K8:K12)</f>
        <v>0</v>
      </c>
      <c r="L7" s="241"/>
      <c r="M7" s="241">
        <f>SUM(M8:M12)</f>
        <v>0</v>
      </c>
      <c r="N7" s="241"/>
      <c r="O7" s="241">
        <f>SUM(O8:O12)</f>
        <v>0</v>
      </c>
      <c r="P7" s="241"/>
      <c r="Q7" s="241">
        <f>SUM(Q8:Q12)</f>
        <v>0</v>
      </c>
      <c r="R7" s="241"/>
      <c r="S7" s="241"/>
      <c r="T7" s="242"/>
      <c r="U7" s="241">
        <f>SUM(U8:U12)</f>
        <v>0</v>
      </c>
      <c r="AG7" t="s">
        <v>112</v>
      </c>
    </row>
    <row r="8" spans="1:60" outlineLevel="1" x14ac:dyDescent="0.2">
      <c r="A8" s="219">
        <v>1</v>
      </c>
      <c r="B8" s="230" t="s">
        <v>113</v>
      </c>
      <c r="C8" s="272" t="s">
        <v>114</v>
      </c>
      <c r="D8" s="232" t="s">
        <v>115</v>
      </c>
      <c r="E8" s="237">
        <v>1</v>
      </c>
      <c r="F8" s="243"/>
      <c r="G8" s="244">
        <f>ROUND(E8*F8,2)</f>
        <v>0</v>
      </c>
      <c r="H8" s="243"/>
      <c r="I8" s="244">
        <f>ROUND(E8*H8,2)</f>
        <v>0</v>
      </c>
      <c r="J8" s="243"/>
      <c r="K8" s="244">
        <f>ROUND(E8*J8,2)</f>
        <v>0</v>
      </c>
      <c r="L8" s="244">
        <v>15</v>
      </c>
      <c r="M8" s="244">
        <f>G8*(1+L8/100)</f>
        <v>0</v>
      </c>
      <c r="N8" s="244">
        <v>0</v>
      </c>
      <c r="O8" s="244">
        <f>ROUND(E8*N8,2)</f>
        <v>0</v>
      </c>
      <c r="P8" s="244">
        <v>0</v>
      </c>
      <c r="Q8" s="244">
        <f>ROUND(E8*P8,2)</f>
        <v>0</v>
      </c>
      <c r="R8" s="244"/>
      <c r="S8" s="244"/>
      <c r="T8" s="245">
        <v>0</v>
      </c>
      <c r="U8" s="244">
        <f>ROUND(E8*T8,2)</f>
        <v>0</v>
      </c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 t="s">
        <v>116</v>
      </c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>
        <v>2</v>
      </c>
      <c r="B9" s="230" t="s">
        <v>117</v>
      </c>
      <c r="C9" s="272" t="s">
        <v>118</v>
      </c>
      <c r="D9" s="232" t="s">
        <v>115</v>
      </c>
      <c r="E9" s="237">
        <v>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15</v>
      </c>
      <c r="M9" s="244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4"/>
      <c r="S9" s="244"/>
      <c r="T9" s="245">
        <v>0</v>
      </c>
      <c r="U9" s="244">
        <f>ROUND(E9*T9,2)</f>
        <v>0</v>
      </c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 t="s">
        <v>116</v>
      </c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2.5" outlineLevel="1" x14ac:dyDescent="0.2">
      <c r="A10" s="219">
        <v>3</v>
      </c>
      <c r="B10" s="230" t="s">
        <v>119</v>
      </c>
      <c r="C10" s="272" t="s">
        <v>120</v>
      </c>
      <c r="D10" s="232" t="s">
        <v>115</v>
      </c>
      <c r="E10" s="237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15</v>
      </c>
      <c r="M10" s="244">
        <f>G10*(1+L10/100)</f>
        <v>0</v>
      </c>
      <c r="N10" s="244">
        <v>0</v>
      </c>
      <c r="O10" s="244">
        <f>ROUND(E10*N10,2)</f>
        <v>0</v>
      </c>
      <c r="P10" s="244">
        <v>0</v>
      </c>
      <c r="Q10" s="244">
        <f>ROUND(E10*P10,2)</f>
        <v>0</v>
      </c>
      <c r="R10" s="244"/>
      <c r="S10" s="244"/>
      <c r="T10" s="245">
        <v>0</v>
      </c>
      <c r="U10" s="244">
        <f>ROUND(E10*T10,2)</f>
        <v>0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 t="s">
        <v>116</v>
      </c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>
        <v>4</v>
      </c>
      <c r="B11" s="230" t="s">
        <v>121</v>
      </c>
      <c r="C11" s="272" t="s">
        <v>122</v>
      </c>
      <c r="D11" s="232" t="s">
        <v>115</v>
      </c>
      <c r="E11" s="237">
        <v>1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15</v>
      </c>
      <c r="M11" s="244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4"/>
      <c r="S11" s="244"/>
      <c r="T11" s="245">
        <v>0</v>
      </c>
      <c r="U11" s="244">
        <f>ROUND(E11*T11,2)</f>
        <v>0</v>
      </c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 t="s">
        <v>116</v>
      </c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ht="22.5" outlineLevel="1" x14ac:dyDescent="0.2">
      <c r="A12" s="219">
        <v>5</v>
      </c>
      <c r="B12" s="230" t="s">
        <v>123</v>
      </c>
      <c r="C12" s="272" t="s">
        <v>124</v>
      </c>
      <c r="D12" s="232" t="s">
        <v>115</v>
      </c>
      <c r="E12" s="237">
        <v>1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15</v>
      </c>
      <c r="M12" s="244">
        <f>G12*(1+L12/100)</f>
        <v>0</v>
      </c>
      <c r="N12" s="244">
        <v>0</v>
      </c>
      <c r="O12" s="244">
        <f>ROUND(E12*N12,2)</f>
        <v>0</v>
      </c>
      <c r="P12" s="244">
        <v>0</v>
      </c>
      <c r="Q12" s="244">
        <f>ROUND(E12*P12,2)</f>
        <v>0</v>
      </c>
      <c r="R12" s="244"/>
      <c r="S12" s="244"/>
      <c r="T12" s="245">
        <v>0</v>
      </c>
      <c r="U12" s="244">
        <f>ROUND(E12*T12,2)</f>
        <v>0</v>
      </c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 t="s">
        <v>125</v>
      </c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x14ac:dyDescent="0.2">
      <c r="A13" s="226" t="s">
        <v>111</v>
      </c>
      <c r="B13" s="231" t="s">
        <v>56</v>
      </c>
      <c r="C13" s="273" t="s">
        <v>57</v>
      </c>
      <c r="D13" s="233"/>
      <c r="E13" s="238"/>
      <c r="F13" s="246"/>
      <c r="G13" s="246">
        <f>SUMIF(AG14:AG22,"&lt;&gt;NOR",G14:G22)</f>
        <v>0</v>
      </c>
      <c r="H13" s="246"/>
      <c r="I13" s="246">
        <f>SUM(I14:I22)</f>
        <v>0</v>
      </c>
      <c r="J13" s="246"/>
      <c r="K13" s="246">
        <f>SUM(K14:K22)</f>
        <v>0</v>
      </c>
      <c r="L13" s="246"/>
      <c r="M13" s="246">
        <f>SUM(M14:M22)</f>
        <v>0</v>
      </c>
      <c r="N13" s="246"/>
      <c r="O13" s="246">
        <f>SUM(O14:O22)</f>
        <v>0</v>
      </c>
      <c r="P13" s="246"/>
      <c r="Q13" s="246">
        <f>SUM(Q14:Q22)</f>
        <v>0</v>
      </c>
      <c r="R13" s="246"/>
      <c r="S13" s="246"/>
      <c r="T13" s="247"/>
      <c r="U13" s="246">
        <f>SUM(U14:U22)</f>
        <v>0</v>
      </c>
      <c r="AG13" t="s">
        <v>112</v>
      </c>
    </row>
    <row r="14" spans="1:60" outlineLevel="1" x14ac:dyDescent="0.2">
      <c r="A14" s="219">
        <v>6</v>
      </c>
      <c r="B14" s="230" t="s">
        <v>126</v>
      </c>
      <c r="C14" s="272" t="s">
        <v>127</v>
      </c>
      <c r="D14" s="232" t="s">
        <v>128</v>
      </c>
      <c r="E14" s="237">
        <v>7.6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15</v>
      </c>
      <c r="M14" s="244">
        <f>G14*(1+L14/100)</f>
        <v>0</v>
      </c>
      <c r="N14" s="244">
        <v>0</v>
      </c>
      <c r="O14" s="244">
        <f>ROUND(E14*N14,2)</f>
        <v>0</v>
      </c>
      <c r="P14" s="244">
        <v>0</v>
      </c>
      <c r="Q14" s="244">
        <f>ROUND(E14*P14,2)</f>
        <v>0</v>
      </c>
      <c r="R14" s="244"/>
      <c r="S14" s="244"/>
      <c r="T14" s="245">
        <v>0</v>
      </c>
      <c r="U14" s="244">
        <f>ROUND(E14*T14,2)</f>
        <v>0</v>
      </c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 t="s">
        <v>125</v>
      </c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 x14ac:dyDescent="0.2">
      <c r="A15" s="219"/>
      <c r="B15" s="230"/>
      <c r="C15" s="274" t="s">
        <v>129</v>
      </c>
      <c r="D15" s="234"/>
      <c r="E15" s="239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5"/>
      <c r="U15" s="244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 t="s">
        <v>130</v>
      </c>
      <c r="AH15" s="218">
        <v>0</v>
      </c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/>
      <c r="B16" s="230"/>
      <c r="C16" s="274" t="s">
        <v>131</v>
      </c>
      <c r="D16" s="234"/>
      <c r="E16" s="239">
        <v>7.6</v>
      </c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5"/>
      <c r="U16" s="244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 t="s">
        <v>130</v>
      </c>
      <c r="AH16" s="218">
        <v>0</v>
      </c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ht="22.5" outlineLevel="1" x14ac:dyDescent="0.2">
      <c r="A17" s="219">
        <v>7</v>
      </c>
      <c r="B17" s="230" t="s">
        <v>132</v>
      </c>
      <c r="C17" s="272" t="s">
        <v>133</v>
      </c>
      <c r="D17" s="232" t="s">
        <v>128</v>
      </c>
      <c r="E17" s="237">
        <v>181.04310000000001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15</v>
      </c>
      <c r="M17" s="244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4"/>
      <c r="S17" s="244"/>
      <c r="T17" s="245">
        <v>0</v>
      </c>
      <c r="U17" s="244">
        <f>ROUND(E17*T17,2)</f>
        <v>0</v>
      </c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 t="s">
        <v>125</v>
      </c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outlineLevel="1" x14ac:dyDescent="0.2">
      <c r="A18" s="219"/>
      <c r="B18" s="230"/>
      <c r="C18" s="274" t="s">
        <v>134</v>
      </c>
      <c r="D18" s="234"/>
      <c r="E18" s="239">
        <v>181.04</v>
      </c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5"/>
      <c r="U18" s="244"/>
      <c r="V18" s="218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 t="s">
        <v>130</v>
      </c>
      <c r="AH18" s="218">
        <v>0</v>
      </c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ht="22.5" outlineLevel="1" x14ac:dyDescent="0.2">
      <c r="A19" s="219">
        <v>8</v>
      </c>
      <c r="B19" s="230" t="s">
        <v>135</v>
      </c>
      <c r="C19" s="272" t="s">
        <v>136</v>
      </c>
      <c r="D19" s="232" t="s">
        <v>128</v>
      </c>
      <c r="E19" s="237">
        <v>562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15</v>
      </c>
      <c r="M19" s="244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4"/>
      <c r="S19" s="244"/>
      <c r="T19" s="245">
        <v>0</v>
      </c>
      <c r="U19" s="244">
        <f>ROUND(E19*T19,2)</f>
        <v>0</v>
      </c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 t="s">
        <v>125</v>
      </c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">
      <c r="A20" s="219"/>
      <c r="B20" s="230"/>
      <c r="C20" s="274" t="s">
        <v>137</v>
      </c>
      <c r="D20" s="234"/>
      <c r="E20" s="239">
        <v>562</v>
      </c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5"/>
      <c r="U20" s="244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 t="s">
        <v>130</v>
      </c>
      <c r="AH20" s="218">
        <v>0</v>
      </c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outlineLevel="1" x14ac:dyDescent="0.2">
      <c r="A21" s="219">
        <v>9</v>
      </c>
      <c r="B21" s="230" t="s">
        <v>138</v>
      </c>
      <c r="C21" s="272" t="s">
        <v>139</v>
      </c>
      <c r="D21" s="232" t="s">
        <v>128</v>
      </c>
      <c r="E21" s="237">
        <v>23.171199999999999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15</v>
      </c>
      <c r="M21" s="244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4"/>
      <c r="S21" s="244"/>
      <c r="T21" s="245">
        <v>0</v>
      </c>
      <c r="U21" s="244">
        <f>ROUND(E21*T21,2)</f>
        <v>0</v>
      </c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 t="s">
        <v>125</v>
      </c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outlineLevel="1" x14ac:dyDescent="0.2">
      <c r="A22" s="219"/>
      <c r="B22" s="230"/>
      <c r="C22" s="274" t="s">
        <v>140</v>
      </c>
      <c r="D22" s="234"/>
      <c r="E22" s="239">
        <v>23.17</v>
      </c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5"/>
      <c r="U22" s="244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 t="s">
        <v>130</v>
      </c>
      <c r="AH22" s="218">
        <v>0</v>
      </c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x14ac:dyDescent="0.2">
      <c r="A23" s="226" t="s">
        <v>111</v>
      </c>
      <c r="B23" s="231" t="s">
        <v>58</v>
      </c>
      <c r="C23" s="273" t="s">
        <v>59</v>
      </c>
      <c r="D23" s="233"/>
      <c r="E23" s="238"/>
      <c r="F23" s="246"/>
      <c r="G23" s="246">
        <f>SUMIF(AG24:AG27,"&lt;&gt;NOR",G24:G27)</f>
        <v>0</v>
      </c>
      <c r="H23" s="246"/>
      <c r="I23" s="246">
        <f>SUM(I24:I27)</f>
        <v>0</v>
      </c>
      <c r="J23" s="246"/>
      <c r="K23" s="246">
        <f>SUM(K24:K27)</f>
        <v>0</v>
      </c>
      <c r="L23" s="246"/>
      <c r="M23" s="246">
        <f>SUM(M24:M27)</f>
        <v>0</v>
      </c>
      <c r="N23" s="246"/>
      <c r="O23" s="246">
        <f>SUM(O24:O27)</f>
        <v>0</v>
      </c>
      <c r="P23" s="246"/>
      <c r="Q23" s="246">
        <f>SUM(Q24:Q27)</f>
        <v>0</v>
      </c>
      <c r="R23" s="246"/>
      <c r="S23" s="246"/>
      <c r="T23" s="247"/>
      <c r="U23" s="246">
        <f>SUM(U24:U27)</f>
        <v>0</v>
      </c>
      <c r="AG23" t="s">
        <v>112</v>
      </c>
    </row>
    <row r="24" spans="1:60" ht="22.5" outlineLevel="1" x14ac:dyDescent="0.2">
      <c r="A24" s="219">
        <v>10</v>
      </c>
      <c r="B24" s="230" t="s">
        <v>141</v>
      </c>
      <c r="C24" s="272" t="s">
        <v>142</v>
      </c>
      <c r="D24" s="232" t="s">
        <v>143</v>
      </c>
      <c r="E24" s="237">
        <v>2.64E-2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15</v>
      </c>
      <c r="M24" s="244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4"/>
      <c r="S24" s="244"/>
      <c r="T24" s="245">
        <v>0</v>
      </c>
      <c r="U24" s="244">
        <f>ROUND(E24*T24,2)</f>
        <v>0</v>
      </c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 t="s">
        <v>125</v>
      </c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outlineLevel="1" x14ac:dyDescent="0.2">
      <c r="A25" s="219"/>
      <c r="B25" s="230"/>
      <c r="C25" s="274" t="s">
        <v>144</v>
      </c>
      <c r="D25" s="234"/>
      <c r="E25" s="239">
        <v>0.03</v>
      </c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5"/>
      <c r="U25" s="244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 t="s">
        <v>130</v>
      </c>
      <c r="AH25" s="218">
        <v>0</v>
      </c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 x14ac:dyDescent="0.2">
      <c r="A26" s="219">
        <v>11</v>
      </c>
      <c r="B26" s="230" t="s">
        <v>145</v>
      </c>
      <c r="C26" s="272" t="s">
        <v>146</v>
      </c>
      <c r="D26" s="232" t="s">
        <v>147</v>
      </c>
      <c r="E26" s="237">
        <v>0.19500000000000001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15</v>
      </c>
      <c r="M26" s="244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4"/>
      <c r="S26" s="244"/>
      <c r="T26" s="245">
        <v>0</v>
      </c>
      <c r="U26" s="244">
        <f>ROUND(E26*T26,2)</f>
        <v>0</v>
      </c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 t="s">
        <v>125</v>
      </c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 x14ac:dyDescent="0.2">
      <c r="A27" s="219"/>
      <c r="B27" s="230"/>
      <c r="C27" s="274" t="s">
        <v>148</v>
      </c>
      <c r="D27" s="234"/>
      <c r="E27" s="239">
        <v>0.2</v>
      </c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5"/>
      <c r="U27" s="244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 t="s">
        <v>130</v>
      </c>
      <c r="AH27" s="218">
        <v>0</v>
      </c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x14ac:dyDescent="0.2">
      <c r="A28" s="226" t="s">
        <v>111</v>
      </c>
      <c r="B28" s="231" t="s">
        <v>60</v>
      </c>
      <c r="C28" s="273" t="s">
        <v>61</v>
      </c>
      <c r="D28" s="233"/>
      <c r="E28" s="238"/>
      <c r="F28" s="246"/>
      <c r="G28" s="246">
        <f>SUMIF(AG29:AG34,"&lt;&gt;NOR",G29:G34)</f>
        <v>0</v>
      </c>
      <c r="H28" s="246"/>
      <c r="I28" s="246">
        <f>SUM(I29:I34)</f>
        <v>0</v>
      </c>
      <c r="J28" s="246"/>
      <c r="K28" s="246">
        <f>SUM(K29:K34)</f>
        <v>0</v>
      </c>
      <c r="L28" s="246"/>
      <c r="M28" s="246">
        <f>SUM(M29:M34)</f>
        <v>0</v>
      </c>
      <c r="N28" s="246"/>
      <c r="O28" s="246">
        <f>SUM(O29:O34)</f>
        <v>0</v>
      </c>
      <c r="P28" s="246"/>
      <c r="Q28" s="246">
        <f>SUM(Q29:Q34)</f>
        <v>0</v>
      </c>
      <c r="R28" s="246"/>
      <c r="S28" s="246"/>
      <c r="T28" s="247"/>
      <c r="U28" s="246">
        <f>SUM(U29:U34)</f>
        <v>0</v>
      </c>
      <c r="AG28" t="s">
        <v>112</v>
      </c>
    </row>
    <row r="29" spans="1:60" outlineLevel="1" x14ac:dyDescent="0.2">
      <c r="A29" s="219">
        <v>12</v>
      </c>
      <c r="B29" s="230" t="s">
        <v>149</v>
      </c>
      <c r="C29" s="272" t="s">
        <v>150</v>
      </c>
      <c r="D29" s="232" t="s">
        <v>128</v>
      </c>
      <c r="E29" s="237">
        <v>30.132000000000001</v>
      </c>
      <c r="F29" s="243"/>
      <c r="G29" s="244">
        <f>ROUND(E29*F29,2)</f>
        <v>0</v>
      </c>
      <c r="H29" s="243"/>
      <c r="I29" s="244">
        <f>ROUND(E29*H29,2)</f>
        <v>0</v>
      </c>
      <c r="J29" s="243"/>
      <c r="K29" s="244">
        <f>ROUND(E29*J29,2)</f>
        <v>0</v>
      </c>
      <c r="L29" s="244">
        <v>15</v>
      </c>
      <c r="M29" s="244">
        <f>G29*(1+L29/100)</f>
        <v>0</v>
      </c>
      <c r="N29" s="244">
        <v>0</v>
      </c>
      <c r="O29" s="244">
        <f>ROUND(E29*N29,2)</f>
        <v>0</v>
      </c>
      <c r="P29" s="244">
        <v>0</v>
      </c>
      <c r="Q29" s="244">
        <f>ROUND(E29*P29,2)</f>
        <v>0</v>
      </c>
      <c r="R29" s="244"/>
      <c r="S29" s="244"/>
      <c r="T29" s="245">
        <v>0</v>
      </c>
      <c r="U29" s="244">
        <f>ROUND(E29*T29,2)</f>
        <v>0</v>
      </c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 t="s">
        <v>125</v>
      </c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 x14ac:dyDescent="0.2">
      <c r="A30" s="219"/>
      <c r="B30" s="230"/>
      <c r="C30" s="274" t="s">
        <v>151</v>
      </c>
      <c r="D30" s="234"/>
      <c r="E30" s="239">
        <v>30.13</v>
      </c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5"/>
      <c r="U30" s="244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 t="s">
        <v>130</v>
      </c>
      <c r="AH30" s="218">
        <v>0</v>
      </c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>
        <v>13</v>
      </c>
      <c r="B31" s="230" t="s">
        <v>152</v>
      </c>
      <c r="C31" s="272" t="s">
        <v>153</v>
      </c>
      <c r="D31" s="232" t="s">
        <v>147</v>
      </c>
      <c r="E31" s="237">
        <v>125.4384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15</v>
      </c>
      <c r="M31" s="244">
        <f>G31*(1+L31/100)</f>
        <v>0</v>
      </c>
      <c r="N31" s="244">
        <v>0</v>
      </c>
      <c r="O31" s="244">
        <f>ROUND(E31*N31,2)</f>
        <v>0</v>
      </c>
      <c r="P31" s="244">
        <v>0</v>
      </c>
      <c r="Q31" s="244">
        <f>ROUND(E31*P31,2)</f>
        <v>0</v>
      </c>
      <c r="R31" s="244"/>
      <c r="S31" s="244"/>
      <c r="T31" s="245">
        <v>0</v>
      </c>
      <c r="U31" s="244">
        <f>ROUND(E31*T31,2)</f>
        <v>0</v>
      </c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 t="s">
        <v>125</v>
      </c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 x14ac:dyDescent="0.2">
      <c r="A32" s="219"/>
      <c r="B32" s="230"/>
      <c r="C32" s="274" t="s">
        <v>154</v>
      </c>
      <c r="D32" s="234"/>
      <c r="E32" s="239">
        <v>125.44</v>
      </c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5"/>
      <c r="U32" s="244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 t="s">
        <v>130</v>
      </c>
      <c r="AH32" s="218">
        <v>0</v>
      </c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>
        <v>14</v>
      </c>
      <c r="B33" s="230" t="s">
        <v>155</v>
      </c>
      <c r="C33" s="272" t="s">
        <v>156</v>
      </c>
      <c r="D33" s="232" t="s">
        <v>147</v>
      </c>
      <c r="E33" s="237">
        <v>125.4384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15</v>
      </c>
      <c r="M33" s="244">
        <f>G33*(1+L33/100)</f>
        <v>0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4"/>
      <c r="S33" s="244"/>
      <c r="T33" s="245">
        <v>0</v>
      </c>
      <c r="U33" s="244">
        <f>ROUND(E33*T33,2)</f>
        <v>0</v>
      </c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 t="s">
        <v>125</v>
      </c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outlineLevel="1" x14ac:dyDescent="0.2">
      <c r="A34" s="219">
        <v>15</v>
      </c>
      <c r="B34" s="230" t="s">
        <v>157</v>
      </c>
      <c r="C34" s="272" t="s">
        <v>158</v>
      </c>
      <c r="D34" s="232" t="s">
        <v>147</v>
      </c>
      <c r="E34" s="237">
        <v>125.4384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15</v>
      </c>
      <c r="M34" s="244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4"/>
      <c r="S34" s="244"/>
      <c r="T34" s="245">
        <v>0</v>
      </c>
      <c r="U34" s="244">
        <f>ROUND(E34*T34,2)</f>
        <v>0</v>
      </c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 t="s">
        <v>125</v>
      </c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ht="25.5" x14ac:dyDescent="0.2">
      <c r="A35" s="226" t="s">
        <v>111</v>
      </c>
      <c r="B35" s="231" t="s">
        <v>62</v>
      </c>
      <c r="C35" s="273" t="s">
        <v>63</v>
      </c>
      <c r="D35" s="233"/>
      <c r="E35" s="238"/>
      <c r="F35" s="246"/>
      <c r="G35" s="246">
        <f>SUMIF(AG36:AG41,"&lt;&gt;NOR",G36:G41)</f>
        <v>0</v>
      </c>
      <c r="H35" s="246"/>
      <c r="I35" s="246">
        <f>SUM(I36:I41)</f>
        <v>0</v>
      </c>
      <c r="J35" s="246"/>
      <c r="K35" s="246">
        <f>SUM(K36:K41)</f>
        <v>0</v>
      </c>
      <c r="L35" s="246"/>
      <c r="M35" s="246">
        <f>SUM(M36:M41)</f>
        <v>0</v>
      </c>
      <c r="N35" s="246"/>
      <c r="O35" s="246">
        <f>SUM(O36:O41)</f>
        <v>0</v>
      </c>
      <c r="P35" s="246"/>
      <c r="Q35" s="246">
        <f>SUM(Q36:Q41)</f>
        <v>0</v>
      </c>
      <c r="R35" s="246"/>
      <c r="S35" s="246"/>
      <c r="T35" s="247"/>
      <c r="U35" s="246">
        <f>SUM(U36:U41)</f>
        <v>0</v>
      </c>
      <c r="AG35" t="s">
        <v>112</v>
      </c>
    </row>
    <row r="36" spans="1:60" outlineLevel="1" x14ac:dyDescent="0.2">
      <c r="A36" s="219">
        <v>16</v>
      </c>
      <c r="B36" s="230" t="s">
        <v>159</v>
      </c>
      <c r="C36" s="272" t="s">
        <v>160</v>
      </c>
      <c r="D36" s="232" t="s">
        <v>161</v>
      </c>
      <c r="E36" s="237">
        <v>134</v>
      </c>
      <c r="F36" s="243"/>
      <c r="G36" s="244">
        <f>ROUND(E36*F36,2)</f>
        <v>0</v>
      </c>
      <c r="H36" s="243"/>
      <c r="I36" s="244">
        <f>ROUND(E36*H36,2)</f>
        <v>0</v>
      </c>
      <c r="J36" s="243"/>
      <c r="K36" s="244">
        <f>ROUND(E36*J36,2)</f>
        <v>0</v>
      </c>
      <c r="L36" s="244">
        <v>15</v>
      </c>
      <c r="M36" s="244">
        <f>G36*(1+L36/100)</f>
        <v>0</v>
      </c>
      <c r="N36" s="244">
        <v>0</v>
      </c>
      <c r="O36" s="244">
        <f>ROUND(E36*N36,2)</f>
        <v>0</v>
      </c>
      <c r="P36" s="244">
        <v>0</v>
      </c>
      <c r="Q36" s="244">
        <f>ROUND(E36*P36,2)</f>
        <v>0</v>
      </c>
      <c r="R36" s="244"/>
      <c r="S36" s="244"/>
      <c r="T36" s="245">
        <v>0</v>
      </c>
      <c r="U36" s="244">
        <f>ROUND(E36*T36,2)</f>
        <v>0</v>
      </c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 t="s">
        <v>125</v>
      </c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outlineLevel="1" x14ac:dyDescent="0.2">
      <c r="A37" s="219"/>
      <c r="B37" s="230"/>
      <c r="C37" s="274" t="s">
        <v>162</v>
      </c>
      <c r="D37" s="234"/>
      <c r="E37" s="239">
        <v>12</v>
      </c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244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 t="s">
        <v>130</v>
      </c>
      <c r="AH37" s="218">
        <v>0</v>
      </c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outlineLevel="1" x14ac:dyDescent="0.2">
      <c r="A38" s="219"/>
      <c r="B38" s="230"/>
      <c r="C38" s="274" t="s">
        <v>163</v>
      </c>
      <c r="D38" s="234"/>
      <c r="E38" s="239">
        <v>4</v>
      </c>
      <c r="F38" s="244"/>
      <c r="G38" s="244"/>
      <c r="H38" s="244"/>
      <c r="I38" s="244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5"/>
      <c r="U38" s="244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 t="s">
        <v>130</v>
      </c>
      <c r="AH38" s="218">
        <v>0</v>
      </c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ht="22.5" outlineLevel="1" x14ac:dyDescent="0.2">
      <c r="A39" s="219"/>
      <c r="B39" s="230"/>
      <c r="C39" s="274" t="s">
        <v>164</v>
      </c>
      <c r="D39" s="234"/>
      <c r="E39" s="239">
        <v>96</v>
      </c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5"/>
      <c r="U39" s="244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 t="s">
        <v>130</v>
      </c>
      <c r="AH39" s="218">
        <v>0</v>
      </c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outlineLevel="1" x14ac:dyDescent="0.2">
      <c r="A40" s="219"/>
      <c r="B40" s="230"/>
      <c r="C40" s="274" t="s">
        <v>165</v>
      </c>
      <c r="D40" s="234"/>
      <c r="E40" s="239">
        <v>14</v>
      </c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5"/>
      <c r="U40" s="244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 t="s">
        <v>130</v>
      </c>
      <c r="AH40" s="218">
        <v>0</v>
      </c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ht="22.5" outlineLevel="1" x14ac:dyDescent="0.2">
      <c r="A41" s="219"/>
      <c r="B41" s="230"/>
      <c r="C41" s="274" t="s">
        <v>166</v>
      </c>
      <c r="D41" s="234"/>
      <c r="E41" s="239">
        <v>8</v>
      </c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5"/>
      <c r="U41" s="244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 t="s">
        <v>130</v>
      </c>
      <c r="AH41" s="218">
        <v>0</v>
      </c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x14ac:dyDescent="0.2">
      <c r="A42" s="226" t="s">
        <v>111</v>
      </c>
      <c r="B42" s="231" t="s">
        <v>64</v>
      </c>
      <c r="C42" s="273" t="s">
        <v>65</v>
      </c>
      <c r="D42" s="233"/>
      <c r="E42" s="238"/>
      <c r="F42" s="246"/>
      <c r="G42" s="246">
        <f>SUMIF(AG43:AG44,"&lt;&gt;NOR",G43:G44)</f>
        <v>0</v>
      </c>
      <c r="H42" s="246"/>
      <c r="I42" s="246">
        <f>SUM(I43:I44)</f>
        <v>0</v>
      </c>
      <c r="J42" s="246"/>
      <c r="K42" s="246">
        <f>SUM(K43:K44)</f>
        <v>0</v>
      </c>
      <c r="L42" s="246"/>
      <c r="M42" s="246">
        <f>SUM(M43:M44)</f>
        <v>0</v>
      </c>
      <c r="N42" s="246"/>
      <c r="O42" s="246">
        <f>SUM(O43:O44)</f>
        <v>0</v>
      </c>
      <c r="P42" s="246"/>
      <c r="Q42" s="246">
        <f>SUM(Q43:Q44)</f>
        <v>0</v>
      </c>
      <c r="R42" s="246"/>
      <c r="S42" s="246"/>
      <c r="T42" s="247"/>
      <c r="U42" s="246">
        <f>SUM(U43:U44)</f>
        <v>0</v>
      </c>
      <c r="AG42" t="s">
        <v>112</v>
      </c>
    </row>
    <row r="43" spans="1:60" ht="22.5" outlineLevel="1" x14ac:dyDescent="0.2">
      <c r="A43" s="219">
        <v>17</v>
      </c>
      <c r="B43" s="230" t="s">
        <v>167</v>
      </c>
      <c r="C43" s="272" t="s">
        <v>168</v>
      </c>
      <c r="D43" s="232" t="s">
        <v>147</v>
      </c>
      <c r="E43" s="237">
        <v>0.19500000000000001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15</v>
      </c>
      <c r="M43" s="244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4"/>
      <c r="S43" s="244"/>
      <c r="T43" s="245">
        <v>0</v>
      </c>
      <c r="U43" s="244">
        <f>ROUND(E43*T43,2)</f>
        <v>0</v>
      </c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 t="s">
        <v>125</v>
      </c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/>
      <c r="B44" s="230"/>
      <c r="C44" s="274" t="s">
        <v>148</v>
      </c>
      <c r="D44" s="234"/>
      <c r="E44" s="239">
        <v>0.2</v>
      </c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5"/>
      <c r="U44" s="244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 t="s">
        <v>130</v>
      </c>
      <c r="AH44" s="218">
        <v>0</v>
      </c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x14ac:dyDescent="0.2">
      <c r="A45" s="226" t="s">
        <v>111</v>
      </c>
      <c r="B45" s="231" t="s">
        <v>54</v>
      </c>
      <c r="C45" s="273" t="s">
        <v>55</v>
      </c>
      <c r="D45" s="233"/>
      <c r="E45" s="238"/>
      <c r="F45" s="246"/>
      <c r="G45" s="246">
        <f>SUMIF(AG46:AG46,"&lt;&gt;NOR",G46:G46)</f>
        <v>0</v>
      </c>
      <c r="H45" s="246"/>
      <c r="I45" s="246">
        <f>SUM(I46:I46)</f>
        <v>0</v>
      </c>
      <c r="J45" s="246"/>
      <c r="K45" s="246">
        <f>SUM(K46:K46)</f>
        <v>0</v>
      </c>
      <c r="L45" s="246"/>
      <c r="M45" s="246">
        <f>SUM(M46:M46)</f>
        <v>0</v>
      </c>
      <c r="N45" s="246"/>
      <c r="O45" s="246">
        <f>SUM(O46:O46)</f>
        <v>0</v>
      </c>
      <c r="P45" s="246"/>
      <c r="Q45" s="246">
        <f>SUM(Q46:Q46)</f>
        <v>0</v>
      </c>
      <c r="R45" s="246"/>
      <c r="S45" s="246"/>
      <c r="T45" s="247"/>
      <c r="U45" s="246">
        <f>SUM(U46:U46)</f>
        <v>0</v>
      </c>
      <c r="AG45" t="s">
        <v>112</v>
      </c>
    </row>
    <row r="46" spans="1:60" outlineLevel="1" x14ac:dyDescent="0.2">
      <c r="A46" s="219">
        <v>18</v>
      </c>
      <c r="B46" s="230" t="s">
        <v>117</v>
      </c>
      <c r="C46" s="272" t="s">
        <v>169</v>
      </c>
      <c r="D46" s="232" t="s">
        <v>115</v>
      </c>
      <c r="E46" s="237">
        <v>0</v>
      </c>
      <c r="F46" s="243"/>
      <c r="G46" s="244">
        <f>ROUND(E46*F46,2)</f>
        <v>0</v>
      </c>
      <c r="H46" s="243"/>
      <c r="I46" s="244">
        <f>ROUND(E46*H46,2)</f>
        <v>0</v>
      </c>
      <c r="J46" s="243"/>
      <c r="K46" s="244">
        <f>ROUND(E46*J46,2)</f>
        <v>0</v>
      </c>
      <c r="L46" s="244">
        <v>15</v>
      </c>
      <c r="M46" s="244">
        <f>G46*(1+L46/100)</f>
        <v>0</v>
      </c>
      <c r="N46" s="244">
        <v>0</v>
      </c>
      <c r="O46" s="244">
        <f>ROUND(E46*N46,2)</f>
        <v>0</v>
      </c>
      <c r="P46" s="244">
        <v>0</v>
      </c>
      <c r="Q46" s="244">
        <f>ROUND(E46*P46,2)</f>
        <v>0</v>
      </c>
      <c r="R46" s="244"/>
      <c r="S46" s="244"/>
      <c r="T46" s="245">
        <v>0</v>
      </c>
      <c r="U46" s="244">
        <f>ROUND(E46*T46,2)</f>
        <v>0</v>
      </c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 t="s">
        <v>170</v>
      </c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ht="25.5" x14ac:dyDescent="0.2">
      <c r="A47" s="226" t="s">
        <v>111</v>
      </c>
      <c r="B47" s="231" t="s">
        <v>62</v>
      </c>
      <c r="C47" s="273" t="s">
        <v>63</v>
      </c>
      <c r="D47" s="233"/>
      <c r="E47" s="238"/>
      <c r="F47" s="246"/>
      <c r="G47" s="246">
        <f>SUMIF(AG48:AG49,"&lt;&gt;NOR",G48:G49)</f>
        <v>0</v>
      </c>
      <c r="H47" s="246"/>
      <c r="I47" s="246">
        <f>SUM(I48:I49)</f>
        <v>0</v>
      </c>
      <c r="J47" s="246"/>
      <c r="K47" s="246">
        <f>SUM(K48:K49)</f>
        <v>0</v>
      </c>
      <c r="L47" s="246"/>
      <c r="M47" s="246">
        <f>SUM(M48:M49)</f>
        <v>0</v>
      </c>
      <c r="N47" s="246"/>
      <c r="O47" s="246">
        <f>SUM(O48:O49)</f>
        <v>0</v>
      </c>
      <c r="P47" s="246"/>
      <c r="Q47" s="246">
        <f>SUM(Q48:Q49)</f>
        <v>0</v>
      </c>
      <c r="R47" s="246"/>
      <c r="S47" s="246"/>
      <c r="T47" s="247"/>
      <c r="U47" s="246">
        <f>SUM(U48:U49)</f>
        <v>0</v>
      </c>
      <c r="AG47" t="s">
        <v>112</v>
      </c>
    </row>
    <row r="48" spans="1:60" ht="22.5" outlineLevel="1" x14ac:dyDescent="0.2">
      <c r="A48" s="219">
        <v>19</v>
      </c>
      <c r="B48" s="230" t="s">
        <v>171</v>
      </c>
      <c r="C48" s="272" t="s">
        <v>172</v>
      </c>
      <c r="D48" s="232" t="s">
        <v>128</v>
      </c>
      <c r="E48" s="237">
        <v>188.6431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15</v>
      </c>
      <c r="M48" s="244">
        <f>G48*(1+L48/100)</f>
        <v>0</v>
      </c>
      <c r="N48" s="244">
        <v>0</v>
      </c>
      <c r="O48" s="244">
        <f>ROUND(E48*N48,2)</f>
        <v>0</v>
      </c>
      <c r="P48" s="244">
        <v>0</v>
      </c>
      <c r="Q48" s="244">
        <f>ROUND(E48*P48,2)</f>
        <v>0</v>
      </c>
      <c r="R48" s="244"/>
      <c r="S48" s="244"/>
      <c r="T48" s="245">
        <v>0</v>
      </c>
      <c r="U48" s="244">
        <f>ROUND(E48*T48,2)</f>
        <v>0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 t="s">
        <v>173</v>
      </c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ht="22.5" outlineLevel="1" x14ac:dyDescent="0.2">
      <c r="A49" s="219">
        <v>20</v>
      </c>
      <c r="B49" s="230" t="s">
        <v>174</v>
      </c>
      <c r="C49" s="272" t="s">
        <v>175</v>
      </c>
      <c r="D49" s="232" t="s">
        <v>115</v>
      </c>
      <c r="E49" s="237">
        <v>1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15</v>
      </c>
      <c r="M49" s="244">
        <f>G49*(1+L49/100)</f>
        <v>0</v>
      </c>
      <c r="N49" s="244">
        <v>0</v>
      </c>
      <c r="O49" s="244">
        <f>ROUND(E49*N49,2)</f>
        <v>0</v>
      </c>
      <c r="P49" s="244">
        <v>0</v>
      </c>
      <c r="Q49" s="244">
        <f>ROUND(E49*P49,2)</f>
        <v>0</v>
      </c>
      <c r="R49" s="244"/>
      <c r="S49" s="244"/>
      <c r="T49" s="245">
        <v>0</v>
      </c>
      <c r="U49" s="244">
        <f>ROUND(E49*T49,2)</f>
        <v>0</v>
      </c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 t="s">
        <v>170</v>
      </c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x14ac:dyDescent="0.2">
      <c r="A50" s="226" t="s">
        <v>111</v>
      </c>
      <c r="B50" s="231" t="s">
        <v>80</v>
      </c>
      <c r="C50" s="273" t="s">
        <v>81</v>
      </c>
      <c r="D50" s="233"/>
      <c r="E50" s="238"/>
      <c r="F50" s="246"/>
      <c r="G50" s="246">
        <f>SUMIF(AG51:AG52,"&lt;&gt;NOR",G51:G52)</f>
        <v>0</v>
      </c>
      <c r="H50" s="246"/>
      <c r="I50" s="246">
        <f>SUM(I51:I52)</f>
        <v>0</v>
      </c>
      <c r="J50" s="246"/>
      <c r="K50" s="246">
        <f>SUM(K51:K52)</f>
        <v>0</v>
      </c>
      <c r="L50" s="246"/>
      <c r="M50" s="246">
        <f>SUM(M51:M52)</f>
        <v>0</v>
      </c>
      <c r="N50" s="246"/>
      <c r="O50" s="246">
        <f>SUM(O51:O52)</f>
        <v>0</v>
      </c>
      <c r="P50" s="246"/>
      <c r="Q50" s="246">
        <f>SUM(Q51:Q52)</f>
        <v>0</v>
      </c>
      <c r="R50" s="246"/>
      <c r="S50" s="246"/>
      <c r="T50" s="247"/>
      <c r="U50" s="246">
        <f>SUM(U51:U52)</f>
        <v>0.16</v>
      </c>
      <c r="AG50" t="s">
        <v>112</v>
      </c>
    </row>
    <row r="51" spans="1:60" ht="33.75" outlineLevel="1" x14ac:dyDescent="0.2">
      <c r="A51" s="219">
        <v>21</v>
      </c>
      <c r="B51" s="230" t="s">
        <v>176</v>
      </c>
      <c r="C51" s="272" t="s">
        <v>177</v>
      </c>
      <c r="D51" s="232" t="s">
        <v>178</v>
      </c>
      <c r="E51" s="237">
        <v>1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15</v>
      </c>
      <c r="M51" s="244">
        <f>G51*(1+L51/100)</f>
        <v>0</v>
      </c>
      <c r="N51" s="244">
        <v>3.2000000000000003E-4</v>
      </c>
      <c r="O51" s="244">
        <f>ROUND(E51*N51,2)</f>
        <v>0</v>
      </c>
      <c r="P51" s="244">
        <v>0</v>
      </c>
      <c r="Q51" s="244">
        <f>ROUND(E51*P51,2)</f>
        <v>0</v>
      </c>
      <c r="R51" s="244"/>
      <c r="S51" s="244"/>
      <c r="T51" s="245">
        <v>7.2459999999999997E-2</v>
      </c>
      <c r="U51" s="244">
        <f>ROUND(E51*T51,2)</f>
        <v>7.0000000000000007E-2</v>
      </c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 t="s">
        <v>179</v>
      </c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ht="33.75" outlineLevel="1" x14ac:dyDescent="0.2">
      <c r="A52" s="219">
        <v>22</v>
      </c>
      <c r="B52" s="230" t="s">
        <v>180</v>
      </c>
      <c r="C52" s="272" t="s">
        <v>181</v>
      </c>
      <c r="D52" s="232" t="s">
        <v>178</v>
      </c>
      <c r="E52" s="237">
        <v>1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15</v>
      </c>
      <c r="M52" s="244">
        <f>G52*(1+L52/100)</f>
        <v>0</v>
      </c>
      <c r="N52" s="244">
        <v>1.1999999999999999E-3</v>
      </c>
      <c r="O52" s="244">
        <f>ROUND(E52*N52,2)</f>
        <v>0</v>
      </c>
      <c r="P52" s="244">
        <v>0</v>
      </c>
      <c r="Q52" s="244">
        <f>ROUND(E52*P52,2)</f>
        <v>0</v>
      </c>
      <c r="R52" s="244"/>
      <c r="S52" s="244"/>
      <c r="T52" s="245">
        <v>8.9649999999999994E-2</v>
      </c>
      <c r="U52" s="244">
        <f>ROUND(E52*T52,2)</f>
        <v>0.09</v>
      </c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 t="s">
        <v>179</v>
      </c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x14ac:dyDescent="0.2">
      <c r="A53" s="226" t="s">
        <v>111</v>
      </c>
      <c r="B53" s="231" t="s">
        <v>64</v>
      </c>
      <c r="C53" s="273" t="s">
        <v>65</v>
      </c>
      <c r="D53" s="233"/>
      <c r="E53" s="238"/>
      <c r="F53" s="246"/>
      <c r="G53" s="246">
        <f>SUMIF(AG54:AG58,"&lt;&gt;NOR",G54:G58)</f>
        <v>0</v>
      </c>
      <c r="H53" s="246"/>
      <c r="I53" s="246">
        <f>SUM(I54:I58)</f>
        <v>0</v>
      </c>
      <c r="J53" s="246"/>
      <c r="K53" s="246">
        <f>SUM(K54:K58)</f>
        <v>0</v>
      </c>
      <c r="L53" s="246"/>
      <c r="M53" s="246">
        <f>SUM(M54:M58)</f>
        <v>0</v>
      </c>
      <c r="N53" s="246"/>
      <c r="O53" s="246">
        <f>SUM(O54:O58)</f>
        <v>0</v>
      </c>
      <c r="P53" s="246"/>
      <c r="Q53" s="246">
        <f>SUM(Q54:Q58)</f>
        <v>0</v>
      </c>
      <c r="R53" s="246"/>
      <c r="S53" s="246"/>
      <c r="T53" s="247"/>
      <c r="U53" s="246">
        <f>SUM(U54:U58)</f>
        <v>0</v>
      </c>
      <c r="AG53" t="s">
        <v>112</v>
      </c>
    </row>
    <row r="54" spans="1:60" ht="33.75" outlineLevel="1" x14ac:dyDescent="0.2">
      <c r="A54" s="219">
        <v>23</v>
      </c>
      <c r="B54" s="230" t="s">
        <v>182</v>
      </c>
      <c r="C54" s="272" t="s">
        <v>183</v>
      </c>
      <c r="D54" s="232" t="s">
        <v>128</v>
      </c>
      <c r="E54" s="237">
        <v>67.713300000000004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15</v>
      </c>
      <c r="M54" s="244">
        <f>G54*(1+L54/100)</f>
        <v>0</v>
      </c>
      <c r="N54" s="244">
        <v>0</v>
      </c>
      <c r="O54" s="244">
        <f>ROUND(E54*N54,2)</f>
        <v>0</v>
      </c>
      <c r="P54" s="244">
        <v>0</v>
      </c>
      <c r="Q54" s="244">
        <f>ROUND(E54*P54,2)</f>
        <v>0</v>
      </c>
      <c r="R54" s="244"/>
      <c r="S54" s="244"/>
      <c r="T54" s="245">
        <v>0</v>
      </c>
      <c r="U54" s="244">
        <f>ROUND(E54*T54,2)</f>
        <v>0</v>
      </c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 t="s">
        <v>125</v>
      </c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outlineLevel="1" x14ac:dyDescent="0.2">
      <c r="A55" s="219"/>
      <c r="B55" s="230"/>
      <c r="C55" s="274" t="s">
        <v>184</v>
      </c>
      <c r="D55" s="234"/>
      <c r="E55" s="239">
        <v>47.43</v>
      </c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5"/>
      <c r="U55" s="244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 t="s">
        <v>130</v>
      </c>
      <c r="AH55" s="218">
        <v>0</v>
      </c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outlineLevel="1" x14ac:dyDescent="0.2">
      <c r="A56" s="219"/>
      <c r="B56" s="230"/>
      <c r="C56" s="274" t="s">
        <v>185</v>
      </c>
      <c r="D56" s="234"/>
      <c r="E56" s="239">
        <v>5.86</v>
      </c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5"/>
      <c r="U56" s="244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 t="s">
        <v>130</v>
      </c>
      <c r="AH56" s="218">
        <v>0</v>
      </c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/>
      <c r="B57" s="230"/>
      <c r="C57" s="274" t="s">
        <v>186</v>
      </c>
      <c r="D57" s="234"/>
      <c r="E57" s="239">
        <v>6.89</v>
      </c>
      <c r="F57" s="244"/>
      <c r="G57" s="244"/>
      <c r="H57" s="244"/>
      <c r="I57" s="244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5"/>
      <c r="U57" s="244"/>
      <c r="V57" s="218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 t="s">
        <v>130</v>
      </c>
      <c r="AH57" s="218">
        <v>0</v>
      </c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 x14ac:dyDescent="0.2">
      <c r="A58" s="219"/>
      <c r="B58" s="230"/>
      <c r="C58" s="274" t="s">
        <v>187</v>
      </c>
      <c r="D58" s="234"/>
      <c r="E58" s="239">
        <v>7.53</v>
      </c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5"/>
      <c r="U58" s="244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 t="s">
        <v>130</v>
      </c>
      <c r="AH58" s="218">
        <v>0</v>
      </c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x14ac:dyDescent="0.2">
      <c r="A59" s="226" t="s">
        <v>111</v>
      </c>
      <c r="B59" s="231" t="s">
        <v>66</v>
      </c>
      <c r="C59" s="273" t="s">
        <v>67</v>
      </c>
      <c r="D59" s="233"/>
      <c r="E59" s="238"/>
      <c r="F59" s="246"/>
      <c r="G59" s="246">
        <f>SUMIF(AG60:AG64,"&lt;&gt;NOR",G60:G64)</f>
        <v>0</v>
      </c>
      <c r="H59" s="246"/>
      <c r="I59" s="246">
        <f>SUM(I60:I64)</f>
        <v>0</v>
      </c>
      <c r="J59" s="246"/>
      <c r="K59" s="246">
        <f>SUM(K60:K64)</f>
        <v>0</v>
      </c>
      <c r="L59" s="246"/>
      <c r="M59" s="246">
        <f>SUM(M60:M64)</f>
        <v>0</v>
      </c>
      <c r="N59" s="246"/>
      <c r="O59" s="246">
        <f>SUM(O60:O64)</f>
        <v>0</v>
      </c>
      <c r="P59" s="246"/>
      <c r="Q59" s="246">
        <f>SUM(Q60:Q64)</f>
        <v>0</v>
      </c>
      <c r="R59" s="246"/>
      <c r="S59" s="246"/>
      <c r="T59" s="247"/>
      <c r="U59" s="246">
        <f>SUM(U60:U64)</f>
        <v>0</v>
      </c>
      <c r="AG59" t="s">
        <v>112</v>
      </c>
    </row>
    <row r="60" spans="1:60" outlineLevel="1" x14ac:dyDescent="0.2">
      <c r="A60" s="219">
        <v>24</v>
      </c>
      <c r="B60" s="230" t="s">
        <v>188</v>
      </c>
      <c r="C60" s="272" t="s">
        <v>189</v>
      </c>
      <c r="D60" s="232" t="s">
        <v>128</v>
      </c>
      <c r="E60" s="237">
        <v>7.6</v>
      </c>
      <c r="F60" s="243"/>
      <c r="G60" s="244">
        <f>ROUND(E60*F60,2)</f>
        <v>0</v>
      </c>
      <c r="H60" s="243"/>
      <c r="I60" s="244">
        <f>ROUND(E60*H60,2)</f>
        <v>0</v>
      </c>
      <c r="J60" s="243"/>
      <c r="K60" s="244">
        <f>ROUND(E60*J60,2)</f>
        <v>0</v>
      </c>
      <c r="L60" s="244">
        <v>15</v>
      </c>
      <c r="M60" s="244">
        <f>G60*(1+L60/100)</f>
        <v>0</v>
      </c>
      <c r="N60" s="244">
        <v>0</v>
      </c>
      <c r="O60" s="244">
        <f>ROUND(E60*N60,2)</f>
        <v>0</v>
      </c>
      <c r="P60" s="244">
        <v>0</v>
      </c>
      <c r="Q60" s="244">
        <f>ROUND(E60*P60,2)</f>
        <v>0</v>
      </c>
      <c r="R60" s="244"/>
      <c r="S60" s="244"/>
      <c r="T60" s="245">
        <v>0</v>
      </c>
      <c r="U60" s="244">
        <f>ROUND(E60*T60,2)</f>
        <v>0</v>
      </c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 t="s">
        <v>125</v>
      </c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 x14ac:dyDescent="0.2">
      <c r="A61" s="219"/>
      <c r="B61" s="230"/>
      <c r="C61" s="274" t="s">
        <v>129</v>
      </c>
      <c r="D61" s="234"/>
      <c r="E61" s="239"/>
      <c r="F61" s="244"/>
      <c r="G61" s="244"/>
      <c r="H61" s="244"/>
      <c r="I61" s="244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5"/>
      <c r="U61" s="244"/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 t="s">
        <v>130</v>
      </c>
      <c r="AH61" s="218">
        <v>0</v>
      </c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 x14ac:dyDescent="0.2">
      <c r="A62" s="219"/>
      <c r="B62" s="230"/>
      <c r="C62" s="274" t="s">
        <v>131</v>
      </c>
      <c r="D62" s="234"/>
      <c r="E62" s="239">
        <v>7.6</v>
      </c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5"/>
      <c r="U62" s="244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 t="s">
        <v>130</v>
      </c>
      <c r="AH62" s="218">
        <v>0</v>
      </c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outlineLevel="1" x14ac:dyDescent="0.2">
      <c r="A63" s="219">
        <v>25</v>
      </c>
      <c r="B63" s="230" t="s">
        <v>190</v>
      </c>
      <c r="C63" s="272" t="s">
        <v>191</v>
      </c>
      <c r="D63" s="232" t="s">
        <v>128</v>
      </c>
      <c r="E63" s="237">
        <v>23.171199999999999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15</v>
      </c>
      <c r="M63" s="244">
        <f>G63*(1+L63/100)</f>
        <v>0</v>
      </c>
      <c r="N63" s="244">
        <v>0</v>
      </c>
      <c r="O63" s="244">
        <f>ROUND(E63*N63,2)</f>
        <v>0</v>
      </c>
      <c r="P63" s="244">
        <v>0</v>
      </c>
      <c r="Q63" s="244">
        <f>ROUND(E63*P63,2)</f>
        <v>0</v>
      </c>
      <c r="R63" s="244"/>
      <c r="S63" s="244"/>
      <c r="T63" s="245">
        <v>0</v>
      </c>
      <c r="U63" s="244">
        <f>ROUND(E63*T63,2)</f>
        <v>0</v>
      </c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 t="s">
        <v>125</v>
      </c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outlineLevel="1" x14ac:dyDescent="0.2">
      <c r="A64" s="219"/>
      <c r="B64" s="230"/>
      <c r="C64" s="274" t="s">
        <v>140</v>
      </c>
      <c r="D64" s="234"/>
      <c r="E64" s="239">
        <v>23.17</v>
      </c>
      <c r="F64" s="244"/>
      <c r="G64" s="244"/>
      <c r="H64" s="244"/>
      <c r="I64" s="244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5"/>
      <c r="U64" s="244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 t="s">
        <v>130</v>
      </c>
      <c r="AH64" s="218">
        <v>0</v>
      </c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x14ac:dyDescent="0.2">
      <c r="A65" s="226" t="s">
        <v>111</v>
      </c>
      <c r="B65" s="231" t="s">
        <v>68</v>
      </c>
      <c r="C65" s="273" t="s">
        <v>69</v>
      </c>
      <c r="D65" s="233"/>
      <c r="E65" s="238"/>
      <c r="F65" s="246"/>
      <c r="G65" s="246">
        <f>SUMIF(AG66:AG66,"&lt;&gt;NOR",G66:G66)</f>
        <v>0</v>
      </c>
      <c r="H65" s="246"/>
      <c r="I65" s="246">
        <f>SUM(I66:I66)</f>
        <v>0</v>
      </c>
      <c r="J65" s="246"/>
      <c r="K65" s="246">
        <f>SUM(K66:K66)</f>
        <v>0</v>
      </c>
      <c r="L65" s="246"/>
      <c r="M65" s="246">
        <f>SUM(M66:M66)</f>
        <v>0</v>
      </c>
      <c r="N65" s="246"/>
      <c r="O65" s="246">
        <f>SUM(O66:O66)</f>
        <v>0</v>
      </c>
      <c r="P65" s="246"/>
      <c r="Q65" s="246">
        <f>SUM(Q66:Q66)</f>
        <v>0</v>
      </c>
      <c r="R65" s="246"/>
      <c r="S65" s="246"/>
      <c r="T65" s="247"/>
      <c r="U65" s="246">
        <f>SUM(U66:U66)</f>
        <v>0</v>
      </c>
      <c r="AG65" t="s">
        <v>112</v>
      </c>
    </row>
    <row r="66" spans="1:60" outlineLevel="1" x14ac:dyDescent="0.2">
      <c r="A66" s="219">
        <v>26</v>
      </c>
      <c r="B66" s="230" t="s">
        <v>192</v>
      </c>
      <c r="C66" s="272" t="s">
        <v>193</v>
      </c>
      <c r="D66" s="232" t="s">
        <v>143</v>
      </c>
      <c r="E66" s="237">
        <v>5.9053199999999997</v>
      </c>
      <c r="F66" s="243"/>
      <c r="G66" s="244">
        <f>ROUND(E66*F66,2)</f>
        <v>0</v>
      </c>
      <c r="H66" s="243"/>
      <c r="I66" s="244">
        <f>ROUND(E66*H66,2)</f>
        <v>0</v>
      </c>
      <c r="J66" s="243"/>
      <c r="K66" s="244">
        <f>ROUND(E66*J66,2)</f>
        <v>0</v>
      </c>
      <c r="L66" s="244">
        <v>15</v>
      </c>
      <c r="M66" s="244">
        <f>G66*(1+L66/100)</f>
        <v>0</v>
      </c>
      <c r="N66" s="244">
        <v>0</v>
      </c>
      <c r="O66" s="244">
        <f>ROUND(E66*N66,2)</f>
        <v>0</v>
      </c>
      <c r="P66" s="244">
        <v>0</v>
      </c>
      <c r="Q66" s="244">
        <f>ROUND(E66*P66,2)</f>
        <v>0</v>
      </c>
      <c r="R66" s="244"/>
      <c r="S66" s="244"/>
      <c r="T66" s="245">
        <v>0</v>
      </c>
      <c r="U66" s="244">
        <f>ROUND(E66*T66,2)</f>
        <v>0</v>
      </c>
      <c r="V66" s="218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 t="s">
        <v>125</v>
      </c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x14ac:dyDescent="0.2">
      <c r="A67" s="226" t="s">
        <v>111</v>
      </c>
      <c r="B67" s="231" t="s">
        <v>70</v>
      </c>
      <c r="C67" s="273" t="s">
        <v>71</v>
      </c>
      <c r="D67" s="233"/>
      <c r="E67" s="238"/>
      <c r="F67" s="246"/>
      <c r="G67" s="246">
        <f>SUMIF(AG68:AG192,"&lt;&gt;NOR",G68:G192)</f>
        <v>0</v>
      </c>
      <c r="H67" s="246"/>
      <c r="I67" s="246">
        <f>SUM(I68:I192)</f>
        <v>0</v>
      </c>
      <c r="J67" s="246"/>
      <c r="K67" s="246">
        <f>SUM(K68:K192)</f>
        <v>0</v>
      </c>
      <c r="L67" s="246"/>
      <c r="M67" s="246">
        <f>SUM(M68:M192)</f>
        <v>0</v>
      </c>
      <c r="N67" s="246"/>
      <c r="O67" s="246">
        <f>SUM(O68:O192)</f>
        <v>0</v>
      </c>
      <c r="P67" s="246"/>
      <c r="Q67" s="246">
        <f>SUM(Q68:Q192)</f>
        <v>0</v>
      </c>
      <c r="R67" s="246"/>
      <c r="S67" s="246"/>
      <c r="T67" s="247"/>
      <c r="U67" s="246">
        <f>SUM(U68:U192)</f>
        <v>0</v>
      </c>
      <c r="AG67" t="s">
        <v>112</v>
      </c>
    </row>
    <row r="68" spans="1:60" outlineLevel="1" x14ac:dyDescent="0.2">
      <c r="A68" s="219">
        <v>27</v>
      </c>
      <c r="B68" s="230" t="s">
        <v>194</v>
      </c>
      <c r="C68" s="272" t="s">
        <v>195</v>
      </c>
      <c r="D68" s="232" t="s">
        <v>196</v>
      </c>
      <c r="E68" s="237">
        <v>119.52800000000001</v>
      </c>
      <c r="F68" s="243"/>
      <c r="G68" s="244">
        <f>ROUND(E68*F68,2)</f>
        <v>0</v>
      </c>
      <c r="H68" s="243"/>
      <c r="I68" s="244">
        <f>ROUND(E68*H68,2)</f>
        <v>0</v>
      </c>
      <c r="J68" s="243"/>
      <c r="K68" s="244">
        <f>ROUND(E68*J68,2)</f>
        <v>0</v>
      </c>
      <c r="L68" s="244">
        <v>15</v>
      </c>
      <c r="M68" s="244">
        <f>G68*(1+L68/100)</f>
        <v>0</v>
      </c>
      <c r="N68" s="244">
        <v>0</v>
      </c>
      <c r="O68" s="244">
        <f>ROUND(E68*N68,2)</f>
        <v>0</v>
      </c>
      <c r="P68" s="244">
        <v>0</v>
      </c>
      <c r="Q68" s="244">
        <f>ROUND(E68*P68,2)</f>
        <v>0</v>
      </c>
      <c r="R68" s="244"/>
      <c r="S68" s="244"/>
      <c r="T68" s="245">
        <v>0</v>
      </c>
      <c r="U68" s="244">
        <f>ROUND(E68*T68,2)</f>
        <v>0</v>
      </c>
      <c r="V68" s="218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 t="s">
        <v>197</v>
      </c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ht="22.5" outlineLevel="1" x14ac:dyDescent="0.2">
      <c r="A69" s="219"/>
      <c r="B69" s="230"/>
      <c r="C69" s="274" t="s">
        <v>198</v>
      </c>
      <c r="D69" s="234"/>
      <c r="E69" s="239">
        <v>2.4</v>
      </c>
      <c r="F69" s="244"/>
      <c r="G69" s="244"/>
      <c r="H69" s="244"/>
      <c r="I69" s="244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5"/>
      <c r="U69" s="244"/>
      <c r="V69" s="218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 t="s">
        <v>130</v>
      </c>
      <c r="AH69" s="218">
        <v>0</v>
      </c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ht="22.5" outlineLevel="1" x14ac:dyDescent="0.2">
      <c r="A70" s="219"/>
      <c r="B70" s="230"/>
      <c r="C70" s="274" t="s">
        <v>199</v>
      </c>
      <c r="D70" s="234"/>
      <c r="E70" s="239">
        <v>38.4</v>
      </c>
      <c r="F70" s="244"/>
      <c r="G70" s="244"/>
      <c r="H70" s="244"/>
      <c r="I70" s="244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5"/>
      <c r="U70" s="244"/>
      <c r="V70" s="218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 t="s">
        <v>130</v>
      </c>
      <c r="AH70" s="218">
        <v>0</v>
      </c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ht="22.5" outlineLevel="1" x14ac:dyDescent="0.2">
      <c r="A71" s="219"/>
      <c r="B71" s="230"/>
      <c r="C71" s="274" t="s">
        <v>200</v>
      </c>
      <c r="D71" s="234"/>
      <c r="E71" s="239">
        <v>3.2</v>
      </c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5"/>
      <c r="U71" s="244"/>
      <c r="V71" s="218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 t="s">
        <v>130</v>
      </c>
      <c r="AH71" s="218">
        <v>0</v>
      </c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ht="22.5" outlineLevel="1" x14ac:dyDescent="0.2">
      <c r="A72" s="219"/>
      <c r="B72" s="230"/>
      <c r="C72" s="274" t="s">
        <v>201</v>
      </c>
      <c r="D72" s="234"/>
      <c r="E72" s="239">
        <v>22.4</v>
      </c>
      <c r="F72" s="244"/>
      <c r="G72" s="244"/>
      <c r="H72" s="244"/>
      <c r="I72" s="244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5"/>
      <c r="U72" s="244"/>
      <c r="V72" s="218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 t="s">
        <v>130</v>
      </c>
      <c r="AH72" s="218">
        <v>0</v>
      </c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outlineLevel="1" x14ac:dyDescent="0.2">
      <c r="A73" s="219"/>
      <c r="B73" s="230"/>
      <c r="C73" s="274" t="s">
        <v>202</v>
      </c>
      <c r="D73" s="234"/>
      <c r="E73" s="239"/>
      <c r="F73" s="244"/>
      <c r="G73" s="244"/>
      <c r="H73" s="244"/>
      <c r="I73" s="244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5"/>
      <c r="U73" s="244"/>
      <c r="V73" s="218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 t="s">
        <v>130</v>
      </c>
      <c r="AH73" s="218">
        <v>0</v>
      </c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 x14ac:dyDescent="0.2">
      <c r="A74" s="219"/>
      <c r="B74" s="230"/>
      <c r="C74" s="274" t="s">
        <v>203</v>
      </c>
      <c r="D74" s="234"/>
      <c r="E74" s="239">
        <v>6.82</v>
      </c>
      <c r="F74" s="244"/>
      <c r="G74" s="244"/>
      <c r="H74" s="244"/>
      <c r="I74" s="244"/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5"/>
      <c r="U74" s="244"/>
      <c r="V74" s="218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 t="s">
        <v>130</v>
      </c>
      <c r="AH74" s="218">
        <v>0</v>
      </c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 x14ac:dyDescent="0.2">
      <c r="A75" s="219"/>
      <c r="B75" s="230"/>
      <c r="C75" s="274" t="s">
        <v>204</v>
      </c>
      <c r="D75" s="234"/>
      <c r="E75" s="239">
        <v>3.95</v>
      </c>
      <c r="F75" s="244"/>
      <c r="G75" s="244"/>
      <c r="H75" s="244"/>
      <c r="I75" s="244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5"/>
      <c r="U75" s="244"/>
      <c r="V75" s="218"/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 t="s">
        <v>130</v>
      </c>
      <c r="AH75" s="218">
        <v>0</v>
      </c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 x14ac:dyDescent="0.2">
      <c r="A76" s="219"/>
      <c r="B76" s="230"/>
      <c r="C76" s="274" t="s">
        <v>205</v>
      </c>
      <c r="D76" s="234"/>
      <c r="E76" s="239">
        <v>4.32</v>
      </c>
      <c r="F76" s="244"/>
      <c r="G76" s="244"/>
      <c r="H76" s="244"/>
      <c r="I76" s="244"/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5"/>
      <c r="U76" s="244"/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 t="s">
        <v>130</v>
      </c>
      <c r="AH76" s="218">
        <v>0</v>
      </c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 x14ac:dyDescent="0.2">
      <c r="A77" s="219"/>
      <c r="B77" s="230"/>
      <c r="C77" s="274" t="s">
        <v>206</v>
      </c>
      <c r="D77" s="234"/>
      <c r="E77" s="239">
        <v>24.32</v>
      </c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5"/>
      <c r="U77" s="244"/>
      <c r="V77" s="218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 t="s">
        <v>130</v>
      </c>
      <c r="AH77" s="218">
        <v>0</v>
      </c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outlineLevel="1" x14ac:dyDescent="0.2">
      <c r="A78" s="219"/>
      <c r="B78" s="230"/>
      <c r="C78" s="274" t="s">
        <v>207</v>
      </c>
      <c r="D78" s="234"/>
      <c r="E78" s="239">
        <v>5.88</v>
      </c>
      <c r="F78" s="244"/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5"/>
      <c r="U78" s="244"/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 t="s">
        <v>130</v>
      </c>
      <c r="AH78" s="218">
        <v>0</v>
      </c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outlineLevel="1" x14ac:dyDescent="0.2">
      <c r="A79" s="219"/>
      <c r="B79" s="230"/>
      <c r="C79" s="274" t="s">
        <v>208</v>
      </c>
      <c r="D79" s="234"/>
      <c r="E79" s="239">
        <v>7.84</v>
      </c>
      <c r="F79" s="244"/>
      <c r="G79" s="244"/>
      <c r="H79" s="244"/>
      <c r="I79" s="244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5"/>
      <c r="U79" s="244"/>
      <c r="V79" s="218"/>
      <c r="W79" s="218"/>
      <c r="X79" s="218"/>
      <c r="Y79" s="218"/>
      <c r="Z79" s="218"/>
      <c r="AA79" s="218"/>
      <c r="AB79" s="218"/>
      <c r="AC79" s="218"/>
      <c r="AD79" s="218"/>
      <c r="AE79" s="218"/>
      <c r="AF79" s="218"/>
      <c r="AG79" s="218" t="s">
        <v>130</v>
      </c>
      <c r="AH79" s="218">
        <v>0</v>
      </c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 x14ac:dyDescent="0.2">
      <c r="A80" s="219">
        <v>28</v>
      </c>
      <c r="B80" s="230" t="s">
        <v>209</v>
      </c>
      <c r="C80" s="272" t="s">
        <v>210</v>
      </c>
      <c r="D80" s="232" t="s">
        <v>196</v>
      </c>
      <c r="E80" s="237">
        <v>1139.0788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15</v>
      </c>
      <c r="M80" s="244">
        <f>G80*(1+L80/100)</f>
        <v>0</v>
      </c>
      <c r="N80" s="244">
        <v>0</v>
      </c>
      <c r="O80" s="244">
        <f>ROUND(E80*N80,2)</f>
        <v>0</v>
      </c>
      <c r="P80" s="244">
        <v>0</v>
      </c>
      <c r="Q80" s="244">
        <f>ROUND(E80*P80,2)</f>
        <v>0</v>
      </c>
      <c r="R80" s="244"/>
      <c r="S80" s="244"/>
      <c r="T80" s="245">
        <v>0</v>
      </c>
      <c r="U80" s="244">
        <f>ROUND(E80*T80,2)</f>
        <v>0</v>
      </c>
      <c r="V80" s="218"/>
      <c r="W80" s="218"/>
      <c r="X80" s="218"/>
      <c r="Y80" s="218"/>
      <c r="Z80" s="218"/>
      <c r="AA80" s="218"/>
      <c r="AB80" s="218"/>
      <c r="AC80" s="218"/>
      <c r="AD80" s="218"/>
      <c r="AE80" s="218"/>
      <c r="AF80" s="218"/>
      <c r="AG80" s="218" t="s">
        <v>197</v>
      </c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 x14ac:dyDescent="0.2">
      <c r="A81" s="219"/>
      <c r="B81" s="230"/>
      <c r="C81" s="274" t="s">
        <v>211</v>
      </c>
      <c r="D81" s="234"/>
      <c r="E81" s="239"/>
      <c r="F81" s="244"/>
      <c r="G81" s="244"/>
      <c r="H81" s="244"/>
      <c r="I81" s="244"/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5"/>
      <c r="U81" s="244"/>
      <c r="V81" s="218"/>
      <c r="W81" s="218"/>
      <c r="X81" s="218"/>
      <c r="Y81" s="218"/>
      <c r="Z81" s="218"/>
      <c r="AA81" s="218"/>
      <c r="AB81" s="218"/>
      <c r="AC81" s="218"/>
      <c r="AD81" s="218"/>
      <c r="AE81" s="218"/>
      <c r="AF81" s="218"/>
      <c r="AG81" s="218" t="s">
        <v>130</v>
      </c>
      <c r="AH81" s="218">
        <v>0</v>
      </c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 x14ac:dyDescent="0.2">
      <c r="A82" s="219"/>
      <c r="B82" s="230"/>
      <c r="C82" s="274" t="s">
        <v>212</v>
      </c>
      <c r="D82" s="234"/>
      <c r="E82" s="239"/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5"/>
      <c r="U82" s="244"/>
      <c r="V82" s="218"/>
      <c r="W82" s="218"/>
      <c r="X82" s="218"/>
      <c r="Y82" s="218"/>
      <c r="Z82" s="218"/>
      <c r="AA82" s="218"/>
      <c r="AB82" s="218"/>
      <c r="AC82" s="218"/>
      <c r="AD82" s="218"/>
      <c r="AE82" s="218"/>
      <c r="AF82" s="218"/>
      <c r="AG82" s="218" t="s">
        <v>130</v>
      </c>
      <c r="AH82" s="218">
        <v>0</v>
      </c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outlineLevel="1" x14ac:dyDescent="0.2">
      <c r="A83" s="219"/>
      <c r="B83" s="230"/>
      <c r="C83" s="274" t="s">
        <v>213</v>
      </c>
      <c r="D83" s="234"/>
      <c r="E83" s="239">
        <v>42.51</v>
      </c>
      <c r="F83" s="244"/>
      <c r="G83" s="244"/>
      <c r="H83" s="244"/>
      <c r="I83" s="244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5"/>
      <c r="U83" s="244"/>
      <c r="V83" s="218"/>
      <c r="W83" s="218"/>
      <c r="X83" s="218"/>
      <c r="Y83" s="218"/>
      <c r="Z83" s="218"/>
      <c r="AA83" s="218"/>
      <c r="AB83" s="218"/>
      <c r="AC83" s="218"/>
      <c r="AD83" s="218"/>
      <c r="AE83" s="218"/>
      <c r="AF83" s="218"/>
      <c r="AG83" s="218" t="s">
        <v>130</v>
      </c>
      <c r="AH83" s="218">
        <v>0</v>
      </c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outlineLevel="1" x14ac:dyDescent="0.2">
      <c r="A84" s="219"/>
      <c r="B84" s="230"/>
      <c r="C84" s="274" t="s">
        <v>214</v>
      </c>
      <c r="D84" s="234"/>
      <c r="E84" s="239">
        <v>11.98</v>
      </c>
      <c r="F84" s="244"/>
      <c r="G84" s="244"/>
      <c r="H84" s="244"/>
      <c r="I84" s="244"/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5"/>
      <c r="U84" s="244"/>
      <c r="V84" s="218"/>
      <c r="W84" s="218"/>
      <c r="X84" s="218"/>
      <c r="Y84" s="218"/>
      <c r="Z84" s="218"/>
      <c r="AA84" s="218"/>
      <c r="AB84" s="218"/>
      <c r="AC84" s="218"/>
      <c r="AD84" s="218"/>
      <c r="AE84" s="218"/>
      <c r="AF84" s="218"/>
      <c r="AG84" s="218" t="s">
        <v>130</v>
      </c>
      <c r="AH84" s="218">
        <v>0</v>
      </c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outlineLevel="1" x14ac:dyDescent="0.2">
      <c r="A85" s="219"/>
      <c r="B85" s="230"/>
      <c r="C85" s="274" t="s">
        <v>215</v>
      </c>
      <c r="D85" s="234"/>
      <c r="E85" s="239">
        <v>28.34</v>
      </c>
      <c r="F85" s="244"/>
      <c r="G85" s="244"/>
      <c r="H85" s="244"/>
      <c r="I85" s="244"/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5"/>
      <c r="U85" s="244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 t="s">
        <v>130</v>
      </c>
      <c r="AH85" s="218">
        <v>0</v>
      </c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outlineLevel="1" x14ac:dyDescent="0.2">
      <c r="A86" s="219"/>
      <c r="B86" s="230"/>
      <c r="C86" s="274" t="s">
        <v>214</v>
      </c>
      <c r="D86" s="234"/>
      <c r="E86" s="239">
        <v>11.98</v>
      </c>
      <c r="F86" s="244"/>
      <c r="G86" s="244"/>
      <c r="H86" s="244"/>
      <c r="I86" s="244"/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5"/>
      <c r="U86" s="244"/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 t="s">
        <v>130</v>
      </c>
      <c r="AH86" s="218">
        <v>0</v>
      </c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 outlineLevel="1" x14ac:dyDescent="0.2">
      <c r="A87" s="219"/>
      <c r="B87" s="230"/>
      <c r="C87" s="274" t="s">
        <v>216</v>
      </c>
      <c r="D87" s="234"/>
      <c r="E87" s="239">
        <v>28.34</v>
      </c>
      <c r="F87" s="244"/>
      <c r="G87" s="244"/>
      <c r="H87" s="244"/>
      <c r="I87" s="244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5"/>
      <c r="U87" s="244"/>
      <c r="V87" s="218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 t="s">
        <v>130</v>
      </c>
      <c r="AH87" s="218">
        <v>0</v>
      </c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 outlineLevel="1" x14ac:dyDescent="0.2">
      <c r="A88" s="219"/>
      <c r="B88" s="230"/>
      <c r="C88" s="274" t="s">
        <v>214</v>
      </c>
      <c r="D88" s="234"/>
      <c r="E88" s="239">
        <v>11.98</v>
      </c>
      <c r="F88" s="244"/>
      <c r="G88" s="244"/>
      <c r="H88" s="244"/>
      <c r="I88" s="244"/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5"/>
      <c r="U88" s="244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 t="s">
        <v>130</v>
      </c>
      <c r="AH88" s="218">
        <v>0</v>
      </c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outlineLevel="1" x14ac:dyDescent="0.2">
      <c r="A89" s="219"/>
      <c r="B89" s="230"/>
      <c r="C89" s="274" t="s">
        <v>217</v>
      </c>
      <c r="D89" s="234"/>
      <c r="E89" s="239">
        <v>141.69999999999999</v>
      </c>
      <c r="F89" s="244"/>
      <c r="G89" s="244"/>
      <c r="H89" s="244"/>
      <c r="I89" s="244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5"/>
      <c r="U89" s="244"/>
      <c r="V89" s="218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 t="s">
        <v>130</v>
      </c>
      <c r="AH89" s="218">
        <v>0</v>
      </c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 x14ac:dyDescent="0.2">
      <c r="A90" s="219"/>
      <c r="B90" s="230"/>
      <c r="C90" s="274" t="s">
        <v>218</v>
      </c>
      <c r="D90" s="234"/>
      <c r="E90" s="239">
        <v>59.9</v>
      </c>
      <c r="F90" s="244"/>
      <c r="G90" s="244"/>
      <c r="H90" s="244"/>
      <c r="I90" s="24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5"/>
      <c r="U90" s="244"/>
      <c r="V90" s="218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 t="s">
        <v>130</v>
      </c>
      <c r="AH90" s="218">
        <v>0</v>
      </c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outlineLevel="1" x14ac:dyDescent="0.2">
      <c r="A91" s="219"/>
      <c r="B91" s="230"/>
      <c r="C91" s="274" t="s">
        <v>219</v>
      </c>
      <c r="D91" s="234"/>
      <c r="E91" s="239"/>
      <c r="F91" s="244"/>
      <c r="G91" s="244"/>
      <c r="H91" s="244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5"/>
      <c r="U91" s="244"/>
      <c r="V91" s="218"/>
      <c r="W91" s="218"/>
      <c r="X91" s="218"/>
      <c r="Y91" s="218"/>
      <c r="Z91" s="218"/>
      <c r="AA91" s="218"/>
      <c r="AB91" s="218"/>
      <c r="AC91" s="218"/>
      <c r="AD91" s="218"/>
      <c r="AE91" s="218"/>
      <c r="AF91" s="218"/>
      <c r="AG91" s="218" t="s">
        <v>130</v>
      </c>
      <c r="AH91" s="218">
        <v>0</v>
      </c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outlineLevel="1" x14ac:dyDescent="0.2">
      <c r="A92" s="219"/>
      <c r="B92" s="230"/>
      <c r="C92" s="274" t="s">
        <v>220</v>
      </c>
      <c r="D92" s="234"/>
      <c r="E92" s="239">
        <v>264.38</v>
      </c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5"/>
      <c r="U92" s="244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 t="s">
        <v>130</v>
      </c>
      <c r="AH92" s="218">
        <v>0</v>
      </c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outlineLevel="1" x14ac:dyDescent="0.2">
      <c r="A93" s="219"/>
      <c r="B93" s="230"/>
      <c r="C93" s="274" t="s">
        <v>221</v>
      </c>
      <c r="D93" s="234"/>
      <c r="E93" s="239"/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5"/>
      <c r="U93" s="244"/>
      <c r="V93" s="218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 t="s">
        <v>130</v>
      </c>
      <c r="AH93" s="218">
        <v>0</v>
      </c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outlineLevel="1" x14ac:dyDescent="0.2">
      <c r="A94" s="219"/>
      <c r="B94" s="230"/>
      <c r="C94" s="274" t="s">
        <v>212</v>
      </c>
      <c r="D94" s="234"/>
      <c r="E94" s="239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5"/>
      <c r="U94" s="244"/>
      <c r="V94" s="218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8" t="s">
        <v>130</v>
      </c>
      <c r="AH94" s="218">
        <v>0</v>
      </c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outlineLevel="1" x14ac:dyDescent="0.2">
      <c r="A95" s="219"/>
      <c r="B95" s="230"/>
      <c r="C95" s="274" t="s">
        <v>222</v>
      </c>
      <c r="D95" s="234"/>
      <c r="E95" s="239">
        <v>26.21</v>
      </c>
      <c r="F95" s="244"/>
      <c r="G95" s="244"/>
      <c r="H95" s="244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5"/>
      <c r="U95" s="244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 t="s">
        <v>130</v>
      </c>
      <c r="AH95" s="218">
        <v>0</v>
      </c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 x14ac:dyDescent="0.2">
      <c r="A96" s="219"/>
      <c r="B96" s="230"/>
      <c r="C96" s="274" t="s">
        <v>223</v>
      </c>
      <c r="D96" s="234"/>
      <c r="E96" s="239">
        <v>13.1</v>
      </c>
      <c r="F96" s="244"/>
      <c r="G96" s="244"/>
      <c r="H96" s="244"/>
      <c r="I96" s="244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5"/>
      <c r="U96" s="244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 t="s">
        <v>130</v>
      </c>
      <c r="AH96" s="218">
        <v>0</v>
      </c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 x14ac:dyDescent="0.2">
      <c r="A97" s="219"/>
      <c r="B97" s="230"/>
      <c r="C97" s="274" t="s">
        <v>224</v>
      </c>
      <c r="D97" s="234"/>
      <c r="E97" s="239">
        <v>3.67</v>
      </c>
      <c r="F97" s="244"/>
      <c r="G97" s="244"/>
      <c r="H97" s="244"/>
      <c r="I97" s="244"/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5"/>
      <c r="U97" s="244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 t="s">
        <v>130</v>
      </c>
      <c r="AH97" s="218">
        <v>0</v>
      </c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outlineLevel="1" x14ac:dyDescent="0.2">
      <c r="A98" s="219"/>
      <c r="B98" s="230"/>
      <c r="C98" s="274" t="s">
        <v>225</v>
      </c>
      <c r="D98" s="234"/>
      <c r="E98" s="239">
        <v>2.73</v>
      </c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5"/>
      <c r="U98" s="244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8" t="s">
        <v>130</v>
      </c>
      <c r="AH98" s="218">
        <v>0</v>
      </c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outlineLevel="1" x14ac:dyDescent="0.2">
      <c r="A99" s="219"/>
      <c r="B99" s="230"/>
      <c r="C99" s="274" t="s">
        <v>226</v>
      </c>
      <c r="D99" s="234"/>
      <c r="E99" s="239">
        <v>13.1</v>
      </c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5"/>
      <c r="U99" s="244"/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8" t="s">
        <v>130</v>
      </c>
      <c r="AH99" s="218">
        <v>0</v>
      </c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 x14ac:dyDescent="0.2">
      <c r="A100" s="219"/>
      <c r="B100" s="230"/>
      <c r="C100" s="274" t="s">
        <v>227</v>
      </c>
      <c r="D100" s="234"/>
      <c r="E100" s="239">
        <v>4.6399999999999997</v>
      </c>
      <c r="F100" s="244"/>
      <c r="G100" s="244"/>
      <c r="H100" s="244"/>
      <c r="I100" s="244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5"/>
      <c r="U100" s="244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8" t="s">
        <v>130</v>
      </c>
      <c r="AH100" s="218">
        <v>0</v>
      </c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 x14ac:dyDescent="0.2">
      <c r="A101" s="219"/>
      <c r="B101" s="230"/>
      <c r="C101" s="274" t="s">
        <v>228</v>
      </c>
      <c r="D101" s="234"/>
      <c r="E101" s="239">
        <v>3.21</v>
      </c>
      <c r="F101" s="244"/>
      <c r="G101" s="244"/>
      <c r="H101" s="244"/>
      <c r="I101" s="244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5"/>
      <c r="U101" s="244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18" t="s">
        <v>130</v>
      </c>
      <c r="AH101" s="218">
        <v>0</v>
      </c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 x14ac:dyDescent="0.2">
      <c r="A102" s="219"/>
      <c r="B102" s="230"/>
      <c r="C102" s="274" t="s">
        <v>229</v>
      </c>
      <c r="D102" s="234"/>
      <c r="E102" s="239">
        <v>65.52</v>
      </c>
      <c r="F102" s="244"/>
      <c r="G102" s="244"/>
      <c r="H102" s="244"/>
      <c r="I102" s="244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5"/>
      <c r="U102" s="244"/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/>
      <c r="AF102" s="218"/>
      <c r="AG102" s="218" t="s">
        <v>130</v>
      </c>
      <c r="AH102" s="218">
        <v>0</v>
      </c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outlineLevel="1" x14ac:dyDescent="0.2">
      <c r="A103" s="219"/>
      <c r="B103" s="230"/>
      <c r="C103" s="274" t="s">
        <v>230</v>
      </c>
      <c r="D103" s="234"/>
      <c r="E103" s="239">
        <v>30.34</v>
      </c>
      <c r="F103" s="244"/>
      <c r="G103" s="244"/>
      <c r="H103" s="244"/>
      <c r="I103" s="244"/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5"/>
      <c r="U103" s="244"/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/>
      <c r="AF103" s="218"/>
      <c r="AG103" s="218" t="s">
        <v>130</v>
      </c>
      <c r="AH103" s="218">
        <v>0</v>
      </c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 x14ac:dyDescent="0.2">
      <c r="A104" s="219"/>
      <c r="B104" s="230"/>
      <c r="C104" s="274" t="s">
        <v>231</v>
      </c>
      <c r="D104" s="234"/>
      <c r="E104" s="239">
        <v>19.64</v>
      </c>
      <c r="F104" s="244"/>
      <c r="G104" s="244"/>
      <c r="H104" s="244"/>
      <c r="I104" s="244"/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5"/>
      <c r="U104" s="244"/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/>
      <c r="AF104" s="218"/>
      <c r="AG104" s="218" t="s">
        <v>130</v>
      </c>
      <c r="AH104" s="218">
        <v>0</v>
      </c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outlineLevel="1" x14ac:dyDescent="0.2">
      <c r="A105" s="219"/>
      <c r="B105" s="230"/>
      <c r="C105" s="274" t="s">
        <v>232</v>
      </c>
      <c r="D105" s="234"/>
      <c r="E105" s="239">
        <v>157.58000000000001</v>
      </c>
      <c r="F105" s="244"/>
      <c r="G105" s="244"/>
      <c r="H105" s="244"/>
      <c r="I105" s="244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5"/>
      <c r="U105" s="244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18" t="s">
        <v>130</v>
      </c>
      <c r="AH105" s="218">
        <v>0</v>
      </c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outlineLevel="1" x14ac:dyDescent="0.2">
      <c r="A106" s="219"/>
      <c r="B106" s="230"/>
      <c r="C106" s="274" t="s">
        <v>233</v>
      </c>
      <c r="D106" s="234"/>
      <c r="E106" s="239">
        <v>6.78</v>
      </c>
      <c r="F106" s="244"/>
      <c r="G106" s="244"/>
      <c r="H106" s="244"/>
      <c r="I106" s="244"/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5"/>
      <c r="U106" s="244"/>
      <c r="V106" s="218"/>
      <c r="W106" s="218"/>
      <c r="X106" s="218"/>
      <c r="Y106" s="218"/>
      <c r="Z106" s="218"/>
      <c r="AA106" s="218"/>
      <c r="AB106" s="218"/>
      <c r="AC106" s="218"/>
      <c r="AD106" s="218"/>
      <c r="AE106" s="218"/>
      <c r="AF106" s="218"/>
      <c r="AG106" s="218" t="s">
        <v>130</v>
      </c>
      <c r="AH106" s="218">
        <v>0</v>
      </c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18"/>
      <c r="AZ106" s="218"/>
      <c r="BA106" s="218"/>
      <c r="BB106" s="218"/>
      <c r="BC106" s="218"/>
      <c r="BD106" s="218"/>
      <c r="BE106" s="218"/>
      <c r="BF106" s="218"/>
      <c r="BG106" s="218"/>
      <c r="BH106" s="218"/>
    </row>
    <row r="107" spans="1:60" outlineLevel="1" x14ac:dyDescent="0.2">
      <c r="A107" s="219"/>
      <c r="B107" s="230"/>
      <c r="C107" s="274" t="s">
        <v>234</v>
      </c>
      <c r="D107" s="234"/>
      <c r="E107" s="239"/>
      <c r="F107" s="244"/>
      <c r="G107" s="244"/>
      <c r="H107" s="244"/>
      <c r="I107" s="244"/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5"/>
      <c r="U107" s="244"/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18" t="s">
        <v>130</v>
      </c>
      <c r="AH107" s="218">
        <v>0</v>
      </c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 x14ac:dyDescent="0.2">
      <c r="A108" s="219"/>
      <c r="B108" s="230"/>
      <c r="C108" s="274" t="s">
        <v>235</v>
      </c>
      <c r="D108" s="234"/>
      <c r="E108" s="239"/>
      <c r="F108" s="244"/>
      <c r="G108" s="244"/>
      <c r="H108" s="244"/>
      <c r="I108" s="244"/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5"/>
      <c r="U108" s="244"/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218"/>
      <c r="AF108" s="218"/>
      <c r="AG108" s="218" t="s">
        <v>130</v>
      </c>
      <c r="AH108" s="218">
        <v>0</v>
      </c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 x14ac:dyDescent="0.2">
      <c r="A109" s="219"/>
      <c r="B109" s="230"/>
      <c r="C109" s="274" t="s">
        <v>212</v>
      </c>
      <c r="D109" s="234"/>
      <c r="E109" s="239"/>
      <c r="F109" s="244"/>
      <c r="G109" s="244"/>
      <c r="H109" s="244"/>
      <c r="I109" s="244"/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5"/>
      <c r="U109" s="244"/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/>
      <c r="AF109" s="218"/>
      <c r="AG109" s="218" t="s">
        <v>130</v>
      </c>
      <c r="AH109" s="218">
        <v>0</v>
      </c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 x14ac:dyDescent="0.2">
      <c r="A110" s="219"/>
      <c r="B110" s="230"/>
      <c r="C110" s="274" t="s">
        <v>236</v>
      </c>
      <c r="D110" s="234"/>
      <c r="E110" s="239">
        <v>14.48</v>
      </c>
      <c r="F110" s="244"/>
      <c r="G110" s="244"/>
      <c r="H110" s="244"/>
      <c r="I110" s="244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5"/>
      <c r="U110" s="244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  <c r="AG110" s="218" t="s">
        <v>130</v>
      </c>
      <c r="AH110" s="218">
        <v>0</v>
      </c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outlineLevel="1" x14ac:dyDescent="0.2">
      <c r="A111" s="219"/>
      <c r="B111" s="230"/>
      <c r="C111" s="274" t="s">
        <v>237</v>
      </c>
      <c r="D111" s="234"/>
      <c r="E111" s="239">
        <v>7.24</v>
      </c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5"/>
      <c r="U111" s="244"/>
      <c r="V111" s="218"/>
      <c r="W111" s="218"/>
      <c r="X111" s="218"/>
      <c r="Y111" s="218"/>
      <c r="Z111" s="218"/>
      <c r="AA111" s="218"/>
      <c r="AB111" s="218"/>
      <c r="AC111" s="218"/>
      <c r="AD111" s="218"/>
      <c r="AE111" s="218"/>
      <c r="AF111" s="218"/>
      <c r="AG111" s="218" t="s">
        <v>130</v>
      </c>
      <c r="AH111" s="218">
        <v>0</v>
      </c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outlineLevel="1" x14ac:dyDescent="0.2">
      <c r="A112" s="219"/>
      <c r="B112" s="230"/>
      <c r="C112" s="274" t="s">
        <v>238</v>
      </c>
      <c r="D112" s="234"/>
      <c r="E112" s="239">
        <v>2.0299999999999998</v>
      </c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5"/>
      <c r="U112" s="244"/>
      <c r="V112" s="218"/>
      <c r="W112" s="218"/>
      <c r="X112" s="218"/>
      <c r="Y112" s="218"/>
      <c r="Z112" s="218"/>
      <c r="AA112" s="218"/>
      <c r="AB112" s="218"/>
      <c r="AC112" s="218"/>
      <c r="AD112" s="218"/>
      <c r="AE112" s="218"/>
      <c r="AF112" s="218"/>
      <c r="AG112" s="218" t="s">
        <v>130</v>
      </c>
      <c r="AH112" s="218">
        <v>0</v>
      </c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outlineLevel="1" x14ac:dyDescent="0.2">
      <c r="A113" s="219"/>
      <c r="B113" s="230"/>
      <c r="C113" s="274" t="s">
        <v>239</v>
      </c>
      <c r="D113" s="234"/>
      <c r="E113" s="239">
        <v>1.51</v>
      </c>
      <c r="F113" s="244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5"/>
      <c r="U113" s="244"/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/>
      <c r="AF113" s="218"/>
      <c r="AG113" s="218" t="s">
        <v>130</v>
      </c>
      <c r="AH113" s="218">
        <v>0</v>
      </c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 x14ac:dyDescent="0.2">
      <c r="A114" s="219"/>
      <c r="B114" s="230"/>
      <c r="C114" s="274" t="s">
        <v>240</v>
      </c>
      <c r="D114" s="234"/>
      <c r="E114" s="239">
        <v>7.24</v>
      </c>
      <c r="F114" s="244"/>
      <c r="G114" s="244"/>
      <c r="H114" s="244"/>
      <c r="I114" s="244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5"/>
      <c r="U114" s="244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 t="s">
        <v>130</v>
      </c>
      <c r="AH114" s="218">
        <v>0</v>
      </c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 x14ac:dyDescent="0.2">
      <c r="A115" s="219"/>
      <c r="B115" s="230"/>
      <c r="C115" s="274" t="s">
        <v>241</v>
      </c>
      <c r="D115" s="234"/>
      <c r="E115" s="239">
        <v>2.56</v>
      </c>
      <c r="F115" s="244"/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5"/>
      <c r="U115" s="244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 t="s">
        <v>130</v>
      </c>
      <c r="AH115" s="218">
        <v>0</v>
      </c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outlineLevel="1" x14ac:dyDescent="0.2">
      <c r="A116" s="219"/>
      <c r="B116" s="230"/>
      <c r="C116" s="274" t="s">
        <v>242</v>
      </c>
      <c r="D116" s="234"/>
      <c r="E116" s="239">
        <v>1.77</v>
      </c>
      <c r="F116" s="244"/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5"/>
      <c r="U116" s="244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 t="s">
        <v>130</v>
      </c>
      <c r="AH116" s="218">
        <v>0</v>
      </c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 x14ac:dyDescent="0.2">
      <c r="A117" s="219"/>
      <c r="B117" s="230"/>
      <c r="C117" s="274" t="s">
        <v>243</v>
      </c>
      <c r="D117" s="234"/>
      <c r="E117" s="239">
        <v>36.19</v>
      </c>
      <c r="F117" s="244"/>
      <c r="G117" s="244"/>
      <c r="H117" s="244"/>
      <c r="I117" s="244"/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5"/>
      <c r="U117" s="244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 t="s">
        <v>130</v>
      </c>
      <c r="AH117" s="218">
        <v>0</v>
      </c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 x14ac:dyDescent="0.2">
      <c r="A118" s="219"/>
      <c r="B118" s="230"/>
      <c r="C118" s="274" t="s">
        <v>244</v>
      </c>
      <c r="D118" s="234"/>
      <c r="E118" s="239">
        <v>16.760000000000002</v>
      </c>
      <c r="F118" s="244"/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5"/>
      <c r="U118" s="244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/>
      <c r="AF118" s="218"/>
      <c r="AG118" s="218" t="s">
        <v>130</v>
      </c>
      <c r="AH118" s="218">
        <v>0</v>
      </c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outlineLevel="1" x14ac:dyDescent="0.2">
      <c r="A119" s="219"/>
      <c r="B119" s="230"/>
      <c r="C119" s="274" t="s">
        <v>245</v>
      </c>
      <c r="D119" s="234"/>
      <c r="E119" s="239">
        <v>10.85</v>
      </c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5"/>
      <c r="U119" s="244"/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 t="s">
        <v>130</v>
      </c>
      <c r="AH119" s="218">
        <v>0</v>
      </c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outlineLevel="1" x14ac:dyDescent="0.2">
      <c r="A120" s="219"/>
      <c r="B120" s="230"/>
      <c r="C120" s="274" t="s">
        <v>246</v>
      </c>
      <c r="D120" s="234"/>
      <c r="E120" s="239">
        <v>87.05</v>
      </c>
      <c r="F120" s="244"/>
      <c r="G120" s="244"/>
      <c r="H120" s="244"/>
      <c r="I120" s="244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5"/>
      <c r="U120" s="244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18" t="s">
        <v>130</v>
      </c>
      <c r="AH120" s="218">
        <v>0</v>
      </c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outlineLevel="1" x14ac:dyDescent="0.2">
      <c r="A121" s="219"/>
      <c r="B121" s="230"/>
      <c r="C121" s="274" t="s">
        <v>247</v>
      </c>
      <c r="D121" s="234"/>
      <c r="E121" s="239">
        <v>3.75</v>
      </c>
      <c r="F121" s="244"/>
      <c r="G121" s="244"/>
      <c r="H121" s="244"/>
      <c r="I121" s="244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5"/>
      <c r="U121" s="244"/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 t="s">
        <v>130</v>
      </c>
      <c r="AH121" s="218">
        <v>0</v>
      </c>
      <c r="AI121" s="218"/>
      <c r="AJ121" s="218"/>
      <c r="AK121" s="218"/>
      <c r="AL121" s="218"/>
      <c r="AM121" s="218"/>
      <c r="AN121" s="218"/>
      <c r="AO121" s="218"/>
      <c r="AP121" s="218"/>
      <c r="AQ121" s="218"/>
      <c r="AR121" s="218"/>
      <c r="AS121" s="218"/>
      <c r="AT121" s="218"/>
      <c r="AU121" s="218"/>
      <c r="AV121" s="218"/>
      <c r="AW121" s="218"/>
      <c r="AX121" s="218"/>
      <c r="AY121" s="218"/>
      <c r="AZ121" s="218"/>
      <c r="BA121" s="218"/>
      <c r="BB121" s="218"/>
      <c r="BC121" s="218"/>
      <c r="BD121" s="218"/>
      <c r="BE121" s="218"/>
      <c r="BF121" s="218"/>
      <c r="BG121" s="218"/>
      <c r="BH121" s="218"/>
    </row>
    <row r="122" spans="1:60" outlineLevel="1" x14ac:dyDescent="0.2">
      <c r="A122" s="219">
        <v>29</v>
      </c>
      <c r="B122" s="230" t="s">
        <v>248</v>
      </c>
      <c r="C122" s="272" t="s">
        <v>249</v>
      </c>
      <c r="D122" s="232" t="s">
        <v>196</v>
      </c>
      <c r="E122" s="237">
        <v>2264.018</v>
      </c>
      <c r="F122" s="243"/>
      <c r="G122" s="244">
        <f>ROUND(E122*F122,2)</f>
        <v>0</v>
      </c>
      <c r="H122" s="243"/>
      <c r="I122" s="244">
        <f>ROUND(E122*H122,2)</f>
        <v>0</v>
      </c>
      <c r="J122" s="243"/>
      <c r="K122" s="244">
        <f>ROUND(E122*J122,2)</f>
        <v>0</v>
      </c>
      <c r="L122" s="244">
        <v>15</v>
      </c>
      <c r="M122" s="244">
        <f>G122*(1+L122/100)</f>
        <v>0</v>
      </c>
      <c r="N122" s="244">
        <v>0</v>
      </c>
      <c r="O122" s="244">
        <f>ROUND(E122*N122,2)</f>
        <v>0</v>
      </c>
      <c r="P122" s="244">
        <v>0</v>
      </c>
      <c r="Q122" s="244">
        <f>ROUND(E122*P122,2)</f>
        <v>0</v>
      </c>
      <c r="R122" s="244"/>
      <c r="S122" s="244"/>
      <c r="T122" s="245">
        <v>0</v>
      </c>
      <c r="U122" s="244">
        <f>ROUND(E122*T122,2)</f>
        <v>0</v>
      </c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 t="s">
        <v>197</v>
      </c>
      <c r="AH122" s="218"/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outlineLevel="1" x14ac:dyDescent="0.2">
      <c r="A123" s="219"/>
      <c r="B123" s="230"/>
      <c r="C123" s="274" t="s">
        <v>250</v>
      </c>
      <c r="D123" s="234"/>
      <c r="E123" s="239"/>
      <c r="F123" s="244"/>
      <c r="G123" s="244"/>
      <c r="H123" s="244"/>
      <c r="I123" s="244"/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5"/>
      <c r="U123" s="244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 t="s">
        <v>130</v>
      </c>
      <c r="AH123" s="218">
        <v>0</v>
      </c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outlineLevel="1" x14ac:dyDescent="0.2">
      <c r="A124" s="219"/>
      <c r="B124" s="230"/>
      <c r="C124" s="274" t="s">
        <v>251</v>
      </c>
      <c r="D124" s="234"/>
      <c r="E124" s="239">
        <v>1309.46</v>
      </c>
      <c r="F124" s="244"/>
      <c r="G124" s="244"/>
      <c r="H124" s="244"/>
      <c r="I124" s="244"/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5"/>
      <c r="U124" s="244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 t="s">
        <v>130</v>
      </c>
      <c r="AH124" s="218">
        <v>0</v>
      </c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outlineLevel="1" x14ac:dyDescent="0.2">
      <c r="A125" s="219"/>
      <c r="B125" s="230"/>
      <c r="C125" s="274" t="s">
        <v>252</v>
      </c>
      <c r="D125" s="234"/>
      <c r="E125" s="239">
        <v>327.37</v>
      </c>
      <c r="F125" s="244"/>
      <c r="G125" s="244"/>
      <c r="H125" s="244"/>
      <c r="I125" s="244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5"/>
      <c r="U125" s="244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 t="s">
        <v>130</v>
      </c>
      <c r="AH125" s="218">
        <v>0</v>
      </c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 outlineLevel="1" x14ac:dyDescent="0.2">
      <c r="A126" s="219"/>
      <c r="B126" s="230"/>
      <c r="C126" s="274" t="s">
        <v>253</v>
      </c>
      <c r="D126" s="234"/>
      <c r="E126" s="239">
        <v>479.7</v>
      </c>
      <c r="F126" s="244"/>
      <c r="G126" s="244"/>
      <c r="H126" s="244"/>
      <c r="I126" s="244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5"/>
      <c r="U126" s="244"/>
      <c r="V126" s="218"/>
      <c r="W126" s="218"/>
      <c r="X126" s="218"/>
      <c r="Y126" s="218"/>
      <c r="Z126" s="218"/>
      <c r="AA126" s="218"/>
      <c r="AB126" s="218"/>
      <c r="AC126" s="218"/>
      <c r="AD126" s="218"/>
      <c r="AE126" s="218"/>
      <c r="AF126" s="218"/>
      <c r="AG126" s="218" t="s">
        <v>130</v>
      </c>
      <c r="AH126" s="218">
        <v>0</v>
      </c>
      <c r="AI126" s="218"/>
      <c r="AJ126" s="218"/>
      <c r="AK126" s="218"/>
      <c r="AL126" s="218"/>
      <c r="AM126" s="218"/>
      <c r="AN126" s="218"/>
      <c r="AO126" s="218"/>
      <c r="AP126" s="218"/>
      <c r="AQ126" s="218"/>
      <c r="AR126" s="218"/>
      <c r="AS126" s="218"/>
      <c r="AT126" s="218"/>
      <c r="AU126" s="218"/>
      <c r="AV126" s="218"/>
      <c r="AW126" s="218"/>
      <c r="AX126" s="218"/>
      <c r="AY126" s="218"/>
      <c r="AZ126" s="218"/>
      <c r="BA126" s="218"/>
      <c r="BB126" s="218"/>
      <c r="BC126" s="218"/>
      <c r="BD126" s="218"/>
      <c r="BE126" s="218"/>
      <c r="BF126" s="218"/>
      <c r="BG126" s="218"/>
      <c r="BH126" s="218"/>
    </row>
    <row r="127" spans="1:60" outlineLevel="1" x14ac:dyDescent="0.2">
      <c r="A127" s="219"/>
      <c r="B127" s="230"/>
      <c r="C127" s="274" t="s">
        <v>254</v>
      </c>
      <c r="D127" s="234"/>
      <c r="E127" s="239">
        <v>147.49</v>
      </c>
      <c r="F127" s="244"/>
      <c r="G127" s="244"/>
      <c r="H127" s="244"/>
      <c r="I127" s="244"/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5"/>
      <c r="U127" s="244"/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218"/>
      <c r="AF127" s="218"/>
      <c r="AG127" s="218" t="s">
        <v>130</v>
      </c>
      <c r="AH127" s="218">
        <v>0</v>
      </c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outlineLevel="1" x14ac:dyDescent="0.2">
      <c r="A128" s="219">
        <v>30</v>
      </c>
      <c r="B128" s="230" t="s">
        <v>255</v>
      </c>
      <c r="C128" s="272" t="s">
        <v>256</v>
      </c>
      <c r="D128" s="232" t="s">
        <v>143</v>
      </c>
      <c r="E128" s="237">
        <v>6.3500000000000001E-2</v>
      </c>
      <c r="F128" s="243"/>
      <c r="G128" s="244">
        <f>ROUND(E128*F128,2)</f>
        <v>0</v>
      </c>
      <c r="H128" s="243"/>
      <c r="I128" s="244">
        <f>ROUND(E128*H128,2)</f>
        <v>0</v>
      </c>
      <c r="J128" s="243"/>
      <c r="K128" s="244">
        <f>ROUND(E128*J128,2)</f>
        <v>0</v>
      </c>
      <c r="L128" s="244">
        <v>15</v>
      </c>
      <c r="M128" s="244">
        <f>G128*(1+L128/100)</f>
        <v>0</v>
      </c>
      <c r="N128" s="244">
        <v>0</v>
      </c>
      <c r="O128" s="244">
        <f>ROUND(E128*N128,2)</f>
        <v>0</v>
      </c>
      <c r="P128" s="244">
        <v>0</v>
      </c>
      <c r="Q128" s="244">
        <f>ROUND(E128*P128,2)</f>
        <v>0</v>
      </c>
      <c r="R128" s="244"/>
      <c r="S128" s="244"/>
      <c r="T128" s="245">
        <v>0</v>
      </c>
      <c r="U128" s="244">
        <f>ROUND(E128*T128,2)</f>
        <v>0</v>
      </c>
      <c r="V128" s="218"/>
      <c r="W128" s="218"/>
      <c r="X128" s="218"/>
      <c r="Y128" s="218"/>
      <c r="Z128" s="218"/>
      <c r="AA128" s="218"/>
      <c r="AB128" s="218"/>
      <c r="AC128" s="218"/>
      <c r="AD128" s="218"/>
      <c r="AE128" s="218"/>
      <c r="AF128" s="218"/>
      <c r="AG128" s="218" t="s">
        <v>257</v>
      </c>
      <c r="AH128" s="218"/>
      <c r="AI128" s="218"/>
      <c r="AJ128" s="218"/>
      <c r="AK128" s="218"/>
      <c r="AL128" s="218"/>
      <c r="AM128" s="218"/>
      <c r="AN128" s="218"/>
      <c r="AO128" s="218"/>
      <c r="AP128" s="218"/>
      <c r="AQ128" s="218"/>
      <c r="AR128" s="218"/>
      <c r="AS128" s="218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</row>
    <row r="129" spans="1:60" ht="22.5" outlineLevel="1" x14ac:dyDescent="0.2">
      <c r="A129" s="219"/>
      <c r="B129" s="230"/>
      <c r="C129" s="274" t="s">
        <v>258</v>
      </c>
      <c r="D129" s="234"/>
      <c r="E129" s="239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5"/>
      <c r="U129" s="244"/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/>
      <c r="AF129" s="218"/>
      <c r="AG129" s="218" t="s">
        <v>130</v>
      </c>
      <c r="AH129" s="218">
        <v>0</v>
      </c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 ht="33.75" outlineLevel="1" x14ac:dyDescent="0.2">
      <c r="A130" s="219"/>
      <c r="B130" s="230"/>
      <c r="C130" s="274" t="s">
        <v>259</v>
      </c>
      <c r="D130" s="234"/>
      <c r="E130" s="239">
        <v>0.04</v>
      </c>
      <c r="F130" s="244"/>
      <c r="G130" s="244"/>
      <c r="H130" s="244"/>
      <c r="I130" s="244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5"/>
      <c r="U130" s="244"/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/>
      <c r="AF130" s="218"/>
      <c r="AG130" s="218" t="s">
        <v>130</v>
      </c>
      <c r="AH130" s="218">
        <v>0</v>
      </c>
      <c r="AI130" s="218"/>
      <c r="AJ130" s="218"/>
      <c r="AK130" s="218"/>
      <c r="AL130" s="218"/>
      <c r="AM130" s="218"/>
      <c r="AN130" s="218"/>
      <c r="AO130" s="218"/>
      <c r="AP130" s="218"/>
      <c r="AQ130" s="218"/>
      <c r="AR130" s="218"/>
      <c r="AS130" s="218"/>
      <c r="AT130" s="218"/>
      <c r="AU130" s="218"/>
      <c r="AV130" s="218"/>
      <c r="AW130" s="218"/>
      <c r="AX130" s="218"/>
      <c r="AY130" s="218"/>
      <c r="AZ130" s="218"/>
      <c r="BA130" s="218"/>
      <c r="BB130" s="218"/>
      <c r="BC130" s="218"/>
      <c r="BD130" s="218"/>
      <c r="BE130" s="218"/>
      <c r="BF130" s="218"/>
      <c r="BG130" s="218"/>
      <c r="BH130" s="218"/>
    </row>
    <row r="131" spans="1:60" ht="22.5" outlineLevel="1" x14ac:dyDescent="0.2">
      <c r="A131" s="219"/>
      <c r="B131" s="230"/>
      <c r="C131" s="274" t="s">
        <v>260</v>
      </c>
      <c r="D131" s="234"/>
      <c r="E131" s="239">
        <v>0.01</v>
      </c>
      <c r="F131" s="244"/>
      <c r="G131" s="244"/>
      <c r="H131" s="244"/>
      <c r="I131" s="244"/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5"/>
      <c r="U131" s="244"/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/>
      <c r="AF131" s="218"/>
      <c r="AG131" s="218" t="s">
        <v>130</v>
      </c>
      <c r="AH131" s="218">
        <v>0</v>
      </c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outlineLevel="1" x14ac:dyDescent="0.2">
      <c r="A132" s="219"/>
      <c r="B132" s="230"/>
      <c r="C132" s="274" t="s">
        <v>261</v>
      </c>
      <c r="D132" s="234"/>
      <c r="E132" s="239">
        <v>0.01</v>
      </c>
      <c r="F132" s="244"/>
      <c r="G132" s="244"/>
      <c r="H132" s="244"/>
      <c r="I132" s="244"/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5"/>
      <c r="U132" s="244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 t="s">
        <v>130</v>
      </c>
      <c r="AH132" s="218">
        <v>0</v>
      </c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218"/>
      <c r="BE132" s="218"/>
      <c r="BF132" s="218"/>
      <c r="BG132" s="218"/>
      <c r="BH132" s="218"/>
    </row>
    <row r="133" spans="1:60" ht="22.5" outlineLevel="1" x14ac:dyDescent="0.2">
      <c r="A133" s="219"/>
      <c r="B133" s="230"/>
      <c r="C133" s="274" t="s">
        <v>262</v>
      </c>
      <c r="D133" s="234"/>
      <c r="E133" s="239"/>
      <c r="F133" s="244"/>
      <c r="G133" s="244"/>
      <c r="H133" s="244"/>
      <c r="I133" s="244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5"/>
      <c r="U133" s="244"/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/>
      <c r="AF133" s="218"/>
      <c r="AG133" s="218" t="s">
        <v>130</v>
      </c>
      <c r="AH133" s="218">
        <v>0</v>
      </c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 x14ac:dyDescent="0.2">
      <c r="A134" s="219">
        <v>31</v>
      </c>
      <c r="B134" s="230" t="s">
        <v>263</v>
      </c>
      <c r="C134" s="272" t="s">
        <v>264</v>
      </c>
      <c r="D134" s="232" t="s">
        <v>143</v>
      </c>
      <c r="E134" s="237">
        <v>2.46E-2</v>
      </c>
      <c r="F134" s="243"/>
      <c r="G134" s="244">
        <f>ROUND(E134*F134,2)</f>
        <v>0</v>
      </c>
      <c r="H134" s="243"/>
      <c r="I134" s="244">
        <f>ROUND(E134*H134,2)</f>
        <v>0</v>
      </c>
      <c r="J134" s="243"/>
      <c r="K134" s="244">
        <f>ROUND(E134*J134,2)</f>
        <v>0</v>
      </c>
      <c r="L134" s="244">
        <v>15</v>
      </c>
      <c r="M134" s="244">
        <f>G134*(1+L134/100)</f>
        <v>0</v>
      </c>
      <c r="N134" s="244">
        <v>0</v>
      </c>
      <c r="O134" s="244">
        <f>ROUND(E134*N134,2)</f>
        <v>0</v>
      </c>
      <c r="P134" s="244">
        <v>0</v>
      </c>
      <c r="Q134" s="244">
        <f>ROUND(E134*P134,2)</f>
        <v>0</v>
      </c>
      <c r="R134" s="244"/>
      <c r="S134" s="244"/>
      <c r="T134" s="245">
        <v>0</v>
      </c>
      <c r="U134" s="244">
        <f>ROUND(E134*T134,2)</f>
        <v>0</v>
      </c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/>
      <c r="AF134" s="218"/>
      <c r="AG134" s="218" t="s">
        <v>257</v>
      </c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ht="33.75" outlineLevel="1" x14ac:dyDescent="0.2">
      <c r="A135" s="219"/>
      <c r="B135" s="230"/>
      <c r="C135" s="274" t="s">
        <v>265</v>
      </c>
      <c r="D135" s="234"/>
      <c r="E135" s="239">
        <v>0.02</v>
      </c>
      <c r="F135" s="244"/>
      <c r="G135" s="244"/>
      <c r="H135" s="244"/>
      <c r="I135" s="244"/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5"/>
      <c r="U135" s="244"/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/>
      <c r="AF135" s="218"/>
      <c r="AG135" s="218" t="s">
        <v>130</v>
      </c>
      <c r="AH135" s="218">
        <v>0</v>
      </c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 outlineLevel="1" x14ac:dyDescent="0.2">
      <c r="A136" s="219">
        <v>32</v>
      </c>
      <c r="B136" s="230" t="s">
        <v>266</v>
      </c>
      <c r="C136" s="272" t="s">
        <v>267</v>
      </c>
      <c r="D136" s="232" t="s">
        <v>143</v>
      </c>
      <c r="E136" s="237">
        <v>4.3299999999999998E-2</v>
      </c>
      <c r="F136" s="243"/>
      <c r="G136" s="244">
        <f>ROUND(E136*F136,2)</f>
        <v>0</v>
      </c>
      <c r="H136" s="243"/>
      <c r="I136" s="244">
        <f>ROUND(E136*H136,2)</f>
        <v>0</v>
      </c>
      <c r="J136" s="243"/>
      <c r="K136" s="244">
        <f>ROUND(E136*J136,2)</f>
        <v>0</v>
      </c>
      <c r="L136" s="244">
        <v>15</v>
      </c>
      <c r="M136" s="244">
        <f>G136*(1+L136/100)</f>
        <v>0</v>
      </c>
      <c r="N136" s="244">
        <v>0</v>
      </c>
      <c r="O136" s="244">
        <f>ROUND(E136*N136,2)</f>
        <v>0</v>
      </c>
      <c r="P136" s="244">
        <v>0</v>
      </c>
      <c r="Q136" s="244">
        <f>ROUND(E136*P136,2)</f>
        <v>0</v>
      </c>
      <c r="R136" s="244"/>
      <c r="S136" s="244"/>
      <c r="T136" s="245">
        <v>0</v>
      </c>
      <c r="U136" s="244">
        <f>ROUND(E136*T136,2)</f>
        <v>0</v>
      </c>
      <c r="V136" s="218"/>
      <c r="W136" s="218"/>
      <c r="X136" s="218"/>
      <c r="Y136" s="218"/>
      <c r="Z136" s="218"/>
      <c r="AA136" s="218"/>
      <c r="AB136" s="218"/>
      <c r="AC136" s="218"/>
      <c r="AD136" s="218"/>
      <c r="AE136" s="218"/>
      <c r="AF136" s="218"/>
      <c r="AG136" s="218" t="s">
        <v>257</v>
      </c>
      <c r="AH136" s="218"/>
      <c r="AI136" s="218"/>
      <c r="AJ136" s="218"/>
      <c r="AK136" s="218"/>
      <c r="AL136" s="218"/>
      <c r="AM136" s="218"/>
      <c r="AN136" s="218"/>
      <c r="AO136" s="218"/>
      <c r="AP136" s="218"/>
      <c r="AQ136" s="218"/>
      <c r="AR136" s="218"/>
      <c r="AS136" s="218"/>
      <c r="AT136" s="218"/>
      <c r="AU136" s="218"/>
      <c r="AV136" s="218"/>
      <c r="AW136" s="218"/>
      <c r="AX136" s="218"/>
      <c r="AY136" s="218"/>
      <c r="AZ136" s="218"/>
      <c r="BA136" s="218"/>
      <c r="BB136" s="218"/>
      <c r="BC136" s="218"/>
      <c r="BD136" s="218"/>
      <c r="BE136" s="218"/>
      <c r="BF136" s="218"/>
      <c r="BG136" s="218"/>
      <c r="BH136" s="218"/>
    </row>
    <row r="137" spans="1:60" outlineLevel="1" x14ac:dyDescent="0.2">
      <c r="A137" s="219"/>
      <c r="B137" s="230"/>
      <c r="C137" s="274" t="s">
        <v>202</v>
      </c>
      <c r="D137" s="234"/>
      <c r="E137" s="239"/>
      <c r="F137" s="244"/>
      <c r="G137" s="244"/>
      <c r="H137" s="244"/>
      <c r="I137" s="244"/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5"/>
      <c r="U137" s="244"/>
      <c r="V137" s="218"/>
      <c r="W137" s="218"/>
      <c r="X137" s="218"/>
      <c r="Y137" s="218"/>
      <c r="Z137" s="218"/>
      <c r="AA137" s="218"/>
      <c r="AB137" s="218"/>
      <c r="AC137" s="218"/>
      <c r="AD137" s="218"/>
      <c r="AE137" s="218"/>
      <c r="AF137" s="218"/>
      <c r="AG137" s="218" t="s">
        <v>130</v>
      </c>
      <c r="AH137" s="218">
        <v>0</v>
      </c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 x14ac:dyDescent="0.2">
      <c r="A138" s="219"/>
      <c r="B138" s="230"/>
      <c r="C138" s="274" t="s">
        <v>268</v>
      </c>
      <c r="D138" s="234"/>
      <c r="E138" s="239">
        <v>0.01</v>
      </c>
      <c r="F138" s="244"/>
      <c r="G138" s="244"/>
      <c r="H138" s="244"/>
      <c r="I138" s="244"/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5"/>
      <c r="U138" s="244"/>
      <c r="V138" s="218"/>
      <c r="W138" s="218"/>
      <c r="X138" s="218"/>
      <c r="Y138" s="218"/>
      <c r="Z138" s="218"/>
      <c r="AA138" s="218"/>
      <c r="AB138" s="218"/>
      <c r="AC138" s="218"/>
      <c r="AD138" s="218"/>
      <c r="AE138" s="218"/>
      <c r="AF138" s="218"/>
      <c r="AG138" s="218" t="s">
        <v>130</v>
      </c>
      <c r="AH138" s="218">
        <v>0</v>
      </c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outlineLevel="1" x14ac:dyDescent="0.2">
      <c r="A139" s="219"/>
      <c r="B139" s="230"/>
      <c r="C139" s="274" t="s">
        <v>269</v>
      </c>
      <c r="D139" s="234"/>
      <c r="E139" s="239"/>
      <c r="F139" s="244"/>
      <c r="G139" s="244"/>
      <c r="H139" s="244"/>
      <c r="I139" s="244"/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5"/>
      <c r="U139" s="244"/>
      <c r="V139" s="218"/>
      <c r="W139" s="218"/>
      <c r="X139" s="218"/>
      <c r="Y139" s="218"/>
      <c r="Z139" s="218"/>
      <c r="AA139" s="218"/>
      <c r="AB139" s="218"/>
      <c r="AC139" s="218"/>
      <c r="AD139" s="218"/>
      <c r="AE139" s="218"/>
      <c r="AF139" s="218"/>
      <c r="AG139" s="218" t="s">
        <v>130</v>
      </c>
      <c r="AH139" s="218">
        <v>0</v>
      </c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  <c r="BA139" s="218"/>
      <c r="BB139" s="218"/>
      <c r="BC139" s="218"/>
      <c r="BD139" s="218"/>
      <c r="BE139" s="218"/>
      <c r="BF139" s="218"/>
      <c r="BG139" s="218"/>
      <c r="BH139" s="218"/>
    </row>
    <row r="140" spans="1:60" outlineLevel="1" x14ac:dyDescent="0.2">
      <c r="A140" s="219"/>
      <c r="B140" s="230"/>
      <c r="C140" s="274" t="s">
        <v>270</v>
      </c>
      <c r="D140" s="234"/>
      <c r="E140" s="239"/>
      <c r="F140" s="244"/>
      <c r="G140" s="244"/>
      <c r="H140" s="244"/>
      <c r="I140" s="244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5"/>
      <c r="U140" s="244"/>
      <c r="V140" s="218"/>
      <c r="W140" s="218"/>
      <c r="X140" s="218"/>
      <c r="Y140" s="218"/>
      <c r="Z140" s="218"/>
      <c r="AA140" s="218"/>
      <c r="AB140" s="218"/>
      <c r="AC140" s="218"/>
      <c r="AD140" s="218"/>
      <c r="AE140" s="218"/>
      <c r="AF140" s="218"/>
      <c r="AG140" s="218" t="s">
        <v>130</v>
      </c>
      <c r="AH140" s="218">
        <v>0</v>
      </c>
      <c r="AI140" s="218"/>
      <c r="AJ140" s="218"/>
      <c r="AK140" s="218"/>
      <c r="AL140" s="218"/>
      <c r="AM140" s="218"/>
      <c r="AN140" s="218"/>
      <c r="AO140" s="218"/>
      <c r="AP140" s="218"/>
      <c r="AQ140" s="218"/>
      <c r="AR140" s="218"/>
      <c r="AS140" s="218"/>
      <c r="AT140" s="218"/>
      <c r="AU140" s="218"/>
      <c r="AV140" s="218"/>
      <c r="AW140" s="218"/>
      <c r="AX140" s="218"/>
      <c r="AY140" s="218"/>
      <c r="AZ140" s="218"/>
      <c r="BA140" s="218"/>
      <c r="BB140" s="218"/>
      <c r="BC140" s="218"/>
      <c r="BD140" s="218"/>
      <c r="BE140" s="218"/>
      <c r="BF140" s="218"/>
      <c r="BG140" s="218"/>
      <c r="BH140" s="218"/>
    </row>
    <row r="141" spans="1:60" outlineLevel="1" x14ac:dyDescent="0.2">
      <c r="A141" s="219"/>
      <c r="B141" s="230"/>
      <c r="C141" s="274" t="s">
        <v>271</v>
      </c>
      <c r="D141" s="234"/>
      <c r="E141" s="239">
        <v>0.03</v>
      </c>
      <c r="F141" s="244"/>
      <c r="G141" s="244"/>
      <c r="H141" s="244"/>
      <c r="I141" s="244"/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5"/>
      <c r="U141" s="244"/>
      <c r="V141" s="218"/>
      <c r="W141" s="218"/>
      <c r="X141" s="218"/>
      <c r="Y141" s="218"/>
      <c r="Z141" s="218"/>
      <c r="AA141" s="218"/>
      <c r="AB141" s="218"/>
      <c r="AC141" s="218"/>
      <c r="AD141" s="218"/>
      <c r="AE141" s="218"/>
      <c r="AF141" s="218"/>
      <c r="AG141" s="218" t="s">
        <v>130</v>
      </c>
      <c r="AH141" s="218">
        <v>0</v>
      </c>
      <c r="AI141" s="218"/>
      <c r="AJ141" s="218"/>
      <c r="AK141" s="218"/>
      <c r="AL141" s="218"/>
      <c r="AM141" s="218"/>
      <c r="AN141" s="218"/>
      <c r="AO141" s="218"/>
      <c r="AP141" s="218"/>
      <c r="AQ141" s="218"/>
      <c r="AR141" s="218"/>
      <c r="AS141" s="218"/>
      <c r="AT141" s="218"/>
      <c r="AU141" s="218"/>
      <c r="AV141" s="218"/>
      <c r="AW141" s="218"/>
      <c r="AX141" s="218"/>
      <c r="AY141" s="218"/>
      <c r="AZ141" s="218"/>
      <c r="BA141" s="218"/>
      <c r="BB141" s="218"/>
      <c r="BC141" s="218"/>
      <c r="BD141" s="218"/>
      <c r="BE141" s="218"/>
      <c r="BF141" s="218"/>
      <c r="BG141" s="218"/>
      <c r="BH141" s="218"/>
    </row>
    <row r="142" spans="1:60" outlineLevel="1" x14ac:dyDescent="0.2">
      <c r="A142" s="219">
        <v>33</v>
      </c>
      <c r="B142" s="230" t="s">
        <v>272</v>
      </c>
      <c r="C142" s="272" t="s">
        <v>273</v>
      </c>
      <c r="D142" s="232" t="s">
        <v>143</v>
      </c>
      <c r="E142" s="237">
        <v>2.2223999999999999</v>
      </c>
      <c r="F142" s="243"/>
      <c r="G142" s="244">
        <f>ROUND(E142*F142,2)</f>
        <v>0</v>
      </c>
      <c r="H142" s="243"/>
      <c r="I142" s="244">
        <f>ROUND(E142*H142,2)</f>
        <v>0</v>
      </c>
      <c r="J142" s="243"/>
      <c r="K142" s="244">
        <f>ROUND(E142*J142,2)</f>
        <v>0</v>
      </c>
      <c r="L142" s="244">
        <v>15</v>
      </c>
      <c r="M142" s="244">
        <f>G142*(1+L142/100)</f>
        <v>0</v>
      </c>
      <c r="N142" s="244">
        <v>0</v>
      </c>
      <c r="O142" s="244">
        <f>ROUND(E142*N142,2)</f>
        <v>0</v>
      </c>
      <c r="P142" s="244">
        <v>0</v>
      </c>
      <c r="Q142" s="244">
        <f>ROUND(E142*P142,2)</f>
        <v>0</v>
      </c>
      <c r="R142" s="244"/>
      <c r="S142" s="244"/>
      <c r="T142" s="245">
        <v>0</v>
      </c>
      <c r="U142" s="244">
        <f>ROUND(E142*T142,2)</f>
        <v>0</v>
      </c>
      <c r="V142" s="218"/>
      <c r="W142" s="218"/>
      <c r="X142" s="218"/>
      <c r="Y142" s="218"/>
      <c r="Z142" s="218"/>
      <c r="AA142" s="218"/>
      <c r="AB142" s="218"/>
      <c r="AC142" s="218"/>
      <c r="AD142" s="218"/>
      <c r="AE142" s="218"/>
      <c r="AF142" s="218"/>
      <c r="AG142" s="218" t="s">
        <v>257</v>
      </c>
      <c r="AH142" s="218"/>
      <c r="AI142" s="218"/>
      <c r="AJ142" s="218"/>
      <c r="AK142" s="218"/>
      <c r="AL142" s="218"/>
      <c r="AM142" s="218"/>
      <c r="AN142" s="218"/>
      <c r="AO142" s="218"/>
      <c r="AP142" s="218"/>
      <c r="AQ142" s="218"/>
      <c r="AR142" s="218"/>
      <c r="AS142" s="218"/>
      <c r="AT142" s="218"/>
      <c r="AU142" s="218"/>
      <c r="AV142" s="218"/>
      <c r="AW142" s="218"/>
      <c r="AX142" s="218"/>
      <c r="AY142" s="218"/>
      <c r="AZ142" s="218"/>
      <c r="BA142" s="218"/>
      <c r="BB142" s="218"/>
      <c r="BC142" s="218"/>
      <c r="BD142" s="218"/>
      <c r="BE142" s="218"/>
      <c r="BF142" s="218"/>
      <c r="BG142" s="218"/>
      <c r="BH142" s="218"/>
    </row>
    <row r="143" spans="1:60" outlineLevel="1" x14ac:dyDescent="0.2">
      <c r="A143" s="219"/>
      <c r="B143" s="230"/>
      <c r="C143" s="274" t="s">
        <v>250</v>
      </c>
      <c r="D143" s="234"/>
      <c r="E143" s="239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5"/>
      <c r="U143" s="244"/>
      <c r="V143" s="218"/>
      <c r="W143" s="218"/>
      <c r="X143" s="218"/>
      <c r="Y143" s="218"/>
      <c r="Z143" s="218"/>
      <c r="AA143" s="218"/>
      <c r="AB143" s="218"/>
      <c r="AC143" s="218"/>
      <c r="AD143" s="218"/>
      <c r="AE143" s="218"/>
      <c r="AF143" s="218"/>
      <c r="AG143" s="218" t="s">
        <v>130</v>
      </c>
      <c r="AH143" s="218">
        <v>0</v>
      </c>
      <c r="AI143" s="218"/>
      <c r="AJ143" s="218"/>
      <c r="AK143" s="218"/>
      <c r="AL143" s="218"/>
      <c r="AM143" s="218"/>
      <c r="AN143" s="218"/>
      <c r="AO143" s="218"/>
      <c r="AP143" s="218"/>
      <c r="AQ143" s="218"/>
      <c r="AR143" s="218"/>
      <c r="AS143" s="218"/>
      <c r="AT143" s="218"/>
      <c r="AU143" s="218"/>
      <c r="AV143" s="218"/>
      <c r="AW143" s="218"/>
      <c r="AX143" s="218"/>
      <c r="AY143" s="218"/>
      <c r="AZ143" s="218"/>
      <c r="BA143" s="218"/>
      <c r="BB143" s="218"/>
      <c r="BC143" s="218"/>
      <c r="BD143" s="218"/>
      <c r="BE143" s="218"/>
      <c r="BF143" s="218"/>
      <c r="BG143" s="218"/>
      <c r="BH143" s="218"/>
    </row>
    <row r="144" spans="1:60" outlineLevel="1" x14ac:dyDescent="0.2">
      <c r="A144" s="219"/>
      <c r="B144" s="230"/>
      <c r="C144" s="274" t="s">
        <v>274</v>
      </c>
      <c r="D144" s="234"/>
      <c r="E144" s="239">
        <v>1.37</v>
      </c>
      <c r="F144" s="244"/>
      <c r="G144" s="244"/>
      <c r="H144" s="244"/>
      <c r="I144" s="244"/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5"/>
      <c r="U144" s="244"/>
      <c r="V144" s="218"/>
      <c r="W144" s="218"/>
      <c r="X144" s="218"/>
      <c r="Y144" s="218"/>
      <c r="Z144" s="218"/>
      <c r="AA144" s="218"/>
      <c r="AB144" s="218"/>
      <c r="AC144" s="218"/>
      <c r="AD144" s="218"/>
      <c r="AE144" s="218"/>
      <c r="AF144" s="218"/>
      <c r="AG144" s="218" t="s">
        <v>130</v>
      </c>
      <c r="AH144" s="218">
        <v>0</v>
      </c>
      <c r="AI144" s="218"/>
      <c r="AJ144" s="218"/>
      <c r="AK144" s="218"/>
      <c r="AL144" s="218"/>
      <c r="AM144" s="218"/>
      <c r="AN144" s="218"/>
      <c r="AO144" s="218"/>
      <c r="AP144" s="218"/>
      <c r="AQ144" s="218"/>
      <c r="AR144" s="218"/>
      <c r="AS144" s="218"/>
      <c r="AT144" s="218"/>
      <c r="AU144" s="218"/>
      <c r="AV144" s="218"/>
      <c r="AW144" s="218"/>
      <c r="AX144" s="218"/>
      <c r="AY144" s="218"/>
      <c r="AZ144" s="218"/>
      <c r="BA144" s="218"/>
      <c r="BB144" s="218"/>
      <c r="BC144" s="218"/>
      <c r="BD144" s="218"/>
      <c r="BE144" s="218"/>
      <c r="BF144" s="218"/>
      <c r="BG144" s="218"/>
      <c r="BH144" s="218"/>
    </row>
    <row r="145" spans="1:60" outlineLevel="1" x14ac:dyDescent="0.2">
      <c r="A145" s="219"/>
      <c r="B145" s="230"/>
      <c r="C145" s="274" t="s">
        <v>275</v>
      </c>
      <c r="D145" s="234"/>
      <c r="E145" s="239">
        <v>0.34</v>
      </c>
      <c r="F145" s="244"/>
      <c r="G145" s="244"/>
      <c r="H145" s="244"/>
      <c r="I145" s="244"/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5"/>
      <c r="U145" s="244"/>
      <c r="V145" s="218"/>
      <c r="W145" s="218"/>
      <c r="X145" s="218"/>
      <c r="Y145" s="218"/>
      <c r="Z145" s="218"/>
      <c r="AA145" s="218"/>
      <c r="AB145" s="218"/>
      <c r="AC145" s="218"/>
      <c r="AD145" s="218"/>
      <c r="AE145" s="218"/>
      <c r="AF145" s="218"/>
      <c r="AG145" s="218" t="s">
        <v>130</v>
      </c>
      <c r="AH145" s="218">
        <v>0</v>
      </c>
      <c r="AI145" s="218"/>
      <c r="AJ145" s="218"/>
      <c r="AK145" s="218"/>
      <c r="AL145" s="218"/>
      <c r="AM145" s="218"/>
      <c r="AN145" s="218"/>
      <c r="AO145" s="218"/>
      <c r="AP145" s="218"/>
      <c r="AQ145" s="218"/>
      <c r="AR145" s="218"/>
      <c r="AS145" s="218"/>
      <c r="AT145" s="218"/>
      <c r="AU145" s="218"/>
      <c r="AV145" s="218"/>
      <c r="AW145" s="218"/>
      <c r="AX145" s="218"/>
      <c r="AY145" s="218"/>
      <c r="AZ145" s="218"/>
      <c r="BA145" s="218"/>
      <c r="BB145" s="218"/>
      <c r="BC145" s="218"/>
      <c r="BD145" s="218"/>
      <c r="BE145" s="218"/>
      <c r="BF145" s="218"/>
      <c r="BG145" s="218"/>
      <c r="BH145" s="218"/>
    </row>
    <row r="146" spans="1:60" outlineLevel="1" x14ac:dyDescent="0.2">
      <c r="A146" s="219"/>
      <c r="B146" s="230"/>
      <c r="C146" s="274" t="s">
        <v>276</v>
      </c>
      <c r="D146" s="234"/>
      <c r="E146" s="239">
        <v>0.5</v>
      </c>
      <c r="F146" s="244"/>
      <c r="G146" s="244"/>
      <c r="H146" s="244"/>
      <c r="I146" s="244"/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5"/>
      <c r="U146" s="244"/>
      <c r="V146" s="218"/>
      <c r="W146" s="218"/>
      <c r="X146" s="218"/>
      <c r="Y146" s="218"/>
      <c r="Z146" s="218"/>
      <c r="AA146" s="218"/>
      <c r="AB146" s="218"/>
      <c r="AC146" s="218"/>
      <c r="AD146" s="218"/>
      <c r="AE146" s="218"/>
      <c r="AF146" s="218"/>
      <c r="AG146" s="218" t="s">
        <v>130</v>
      </c>
      <c r="AH146" s="218">
        <v>0</v>
      </c>
      <c r="AI146" s="218"/>
      <c r="AJ146" s="218"/>
      <c r="AK146" s="218"/>
      <c r="AL146" s="218"/>
      <c r="AM146" s="218"/>
      <c r="AN146" s="218"/>
      <c r="AO146" s="218"/>
      <c r="AP146" s="218"/>
      <c r="AQ146" s="218"/>
      <c r="AR146" s="218"/>
      <c r="AS146" s="218"/>
      <c r="AT146" s="218"/>
      <c r="AU146" s="218"/>
      <c r="AV146" s="218"/>
      <c r="AW146" s="218"/>
      <c r="AX146" s="218"/>
      <c r="AY146" s="218"/>
      <c r="AZ146" s="218"/>
      <c r="BA146" s="218"/>
      <c r="BB146" s="218"/>
      <c r="BC146" s="218"/>
      <c r="BD146" s="218"/>
      <c r="BE146" s="218"/>
      <c r="BF146" s="218"/>
      <c r="BG146" s="218"/>
      <c r="BH146" s="218"/>
    </row>
    <row r="147" spans="1:60" outlineLevel="1" x14ac:dyDescent="0.2">
      <c r="A147" s="219">
        <v>34</v>
      </c>
      <c r="B147" s="230" t="s">
        <v>277</v>
      </c>
      <c r="C147" s="272" t="s">
        <v>278</v>
      </c>
      <c r="D147" s="232" t="s">
        <v>143</v>
      </c>
      <c r="E147" s="237">
        <v>0.63119999999999998</v>
      </c>
      <c r="F147" s="243"/>
      <c r="G147" s="244">
        <f>ROUND(E147*F147,2)</f>
        <v>0</v>
      </c>
      <c r="H147" s="243"/>
      <c r="I147" s="244">
        <f>ROUND(E147*H147,2)</f>
        <v>0</v>
      </c>
      <c r="J147" s="243"/>
      <c r="K147" s="244">
        <f>ROUND(E147*J147,2)</f>
        <v>0</v>
      </c>
      <c r="L147" s="244">
        <v>15</v>
      </c>
      <c r="M147" s="244">
        <f>G147*(1+L147/100)</f>
        <v>0</v>
      </c>
      <c r="N147" s="244">
        <v>0</v>
      </c>
      <c r="O147" s="244">
        <f>ROUND(E147*N147,2)</f>
        <v>0</v>
      </c>
      <c r="P147" s="244">
        <v>0</v>
      </c>
      <c r="Q147" s="244">
        <f>ROUND(E147*P147,2)</f>
        <v>0</v>
      </c>
      <c r="R147" s="244"/>
      <c r="S147" s="244"/>
      <c r="T147" s="245">
        <v>0</v>
      </c>
      <c r="U147" s="244">
        <f>ROUND(E147*T147,2)</f>
        <v>0</v>
      </c>
      <c r="V147" s="218"/>
      <c r="W147" s="218"/>
      <c r="X147" s="218"/>
      <c r="Y147" s="218"/>
      <c r="Z147" s="218"/>
      <c r="AA147" s="218"/>
      <c r="AB147" s="218"/>
      <c r="AC147" s="218"/>
      <c r="AD147" s="218"/>
      <c r="AE147" s="218"/>
      <c r="AF147" s="218"/>
      <c r="AG147" s="218" t="s">
        <v>257</v>
      </c>
      <c r="AH147" s="218"/>
      <c r="AI147" s="218"/>
      <c r="AJ147" s="218"/>
      <c r="AK147" s="218"/>
      <c r="AL147" s="218"/>
      <c r="AM147" s="218"/>
      <c r="AN147" s="218"/>
      <c r="AO147" s="218"/>
      <c r="AP147" s="218"/>
      <c r="AQ147" s="218"/>
      <c r="AR147" s="218"/>
      <c r="AS147" s="218"/>
      <c r="AT147" s="218"/>
      <c r="AU147" s="218"/>
      <c r="AV147" s="218"/>
      <c r="AW147" s="218"/>
      <c r="AX147" s="218"/>
      <c r="AY147" s="218"/>
      <c r="AZ147" s="218"/>
      <c r="BA147" s="218"/>
      <c r="BB147" s="218"/>
      <c r="BC147" s="218"/>
      <c r="BD147" s="218"/>
      <c r="BE147" s="218"/>
      <c r="BF147" s="218"/>
      <c r="BG147" s="218"/>
      <c r="BH147" s="218"/>
    </row>
    <row r="148" spans="1:60" outlineLevel="1" x14ac:dyDescent="0.2">
      <c r="A148" s="219"/>
      <c r="B148" s="230"/>
      <c r="C148" s="274" t="s">
        <v>211</v>
      </c>
      <c r="D148" s="234"/>
      <c r="E148" s="239"/>
      <c r="F148" s="244"/>
      <c r="G148" s="244"/>
      <c r="H148" s="244"/>
      <c r="I148" s="244"/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5"/>
      <c r="U148" s="244"/>
      <c r="V148" s="218"/>
      <c r="W148" s="218"/>
      <c r="X148" s="218"/>
      <c r="Y148" s="218"/>
      <c r="Z148" s="218"/>
      <c r="AA148" s="218"/>
      <c r="AB148" s="218"/>
      <c r="AC148" s="218"/>
      <c r="AD148" s="218"/>
      <c r="AE148" s="218"/>
      <c r="AF148" s="218"/>
      <c r="AG148" s="218" t="s">
        <v>130</v>
      </c>
      <c r="AH148" s="218">
        <v>0</v>
      </c>
      <c r="AI148" s="218"/>
      <c r="AJ148" s="218"/>
      <c r="AK148" s="218"/>
      <c r="AL148" s="218"/>
      <c r="AM148" s="218"/>
      <c r="AN148" s="218"/>
      <c r="AO148" s="218"/>
      <c r="AP148" s="218"/>
      <c r="AQ148" s="218"/>
      <c r="AR148" s="218"/>
      <c r="AS148" s="218"/>
      <c r="AT148" s="218"/>
      <c r="AU148" s="218"/>
      <c r="AV148" s="218"/>
      <c r="AW148" s="218"/>
      <c r="AX148" s="218"/>
      <c r="AY148" s="218"/>
      <c r="AZ148" s="218"/>
      <c r="BA148" s="218"/>
      <c r="BB148" s="218"/>
      <c r="BC148" s="218"/>
      <c r="BD148" s="218"/>
      <c r="BE148" s="218"/>
      <c r="BF148" s="218"/>
      <c r="BG148" s="218"/>
      <c r="BH148" s="218"/>
    </row>
    <row r="149" spans="1:60" outlineLevel="1" x14ac:dyDescent="0.2">
      <c r="A149" s="219"/>
      <c r="B149" s="230"/>
      <c r="C149" s="274" t="s">
        <v>212</v>
      </c>
      <c r="D149" s="234"/>
      <c r="E149" s="239"/>
      <c r="F149" s="244"/>
      <c r="G149" s="244"/>
      <c r="H149" s="244"/>
      <c r="I149" s="244"/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5"/>
      <c r="U149" s="244"/>
      <c r="V149" s="218"/>
      <c r="W149" s="218"/>
      <c r="X149" s="218"/>
      <c r="Y149" s="218"/>
      <c r="Z149" s="218"/>
      <c r="AA149" s="218"/>
      <c r="AB149" s="218"/>
      <c r="AC149" s="218"/>
      <c r="AD149" s="218"/>
      <c r="AE149" s="218"/>
      <c r="AF149" s="218"/>
      <c r="AG149" s="218" t="s">
        <v>130</v>
      </c>
      <c r="AH149" s="218">
        <v>0</v>
      </c>
      <c r="AI149" s="218"/>
      <c r="AJ149" s="218"/>
      <c r="AK149" s="218"/>
      <c r="AL149" s="218"/>
      <c r="AM149" s="218"/>
      <c r="AN149" s="218"/>
      <c r="AO149" s="218"/>
      <c r="AP149" s="218"/>
      <c r="AQ149" s="218"/>
      <c r="AR149" s="218"/>
      <c r="AS149" s="218"/>
      <c r="AT149" s="218"/>
      <c r="AU149" s="218"/>
      <c r="AV149" s="218"/>
      <c r="AW149" s="218"/>
      <c r="AX149" s="218"/>
      <c r="AY149" s="218"/>
      <c r="AZ149" s="218"/>
      <c r="BA149" s="218"/>
      <c r="BB149" s="218"/>
      <c r="BC149" s="218"/>
      <c r="BD149" s="218"/>
      <c r="BE149" s="218"/>
      <c r="BF149" s="218"/>
      <c r="BG149" s="218"/>
      <c r="BH149" s="218"/>
    </row>
    <row r="150" spans="1:60" outlineLevel="1" x14ac:dyDescent="0.2">
      <c r="A150" s="219"/>
      <c r="B150" s="230"/>
      <c r="C150" s="274" t="s">
        <v>279</v>
      </c>
      <c r="D150" s="234"/>
      <c r="E150" s="239">
        <v>0.04</v>
      </c>
      <c r="F150" s="244"/>
      <c r="G150" s="244"/>
      <c r="H150" s="244"/>
      <c r="I150" s="244"/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5"/>
      <c r="U150" s="244"/>
      <c r="V150" s="218"/>
      <c r="W150" s="218"/>
      <c r="X150" s="218"/>
      <c r="Y150" s="218"/>
      <c r="Z150" s="218"/>
      <c r="AA150" s="218"/>
      <c r="AB150" s="218"/>
      <c r="AC150" s="218"/>
      <c r="AD150" s="218"/>
      <c r="AE150" s="218"/>
      <c r="AF150" s="218"/>
      <c r="AG150" s="218" t="s">
        <v>130</v>
      </c>
      <c r="AH150" s="218">
        <v>0</v>
      </c>
      <c r="AI150" s="218"/>
      <c r="AJ150" s="218"/>
      <c r="AK150" s="218"/>
      <c r="AL150" s="218"/>
      <c r="AM150" s="218"/>
      <c r="AN150" s="218"/>
      <c r="AO150" s="218"/>
      <c r="AP150" s="218"/>
      <c r="AQ150" s="218"/>
      <c r="AR150" s="218"/>
      <c r="AS150" s="218"/>
      <c r="AT150" s="218"/>
      <c r="AU150" s="218"/>
      <c r="AV150" s="218"/>
      <c r="AW150" s="218"/>
      <c r="AX150" s="218"/>
      <c r="AY150" s="218"/>
      <c r="AZ150" s="218"/>
      <c r="BA150" s="218"/>
      <c r="BB150" s="218"/>
      <c r="BC150" s="218"/>
      <c r="BD150" s="218"/>
      <c r="BE150" s="218"/>
      <c r="BF150" s="218"/>
      <c r="BG150" s="218"/>
      <c r="BH150" s="218"/>
    </row>
    <row r="151" spans="1:60" outlineLevel="1" x14ac:dyDescent="0.2">
      <c r="A151" s="219"/>
      <c r="B151" s="230"/>
      <c r="C151" s="274" t="s">
        <v>280</v>
      </c>
      <c r="D151" s="234"/>
      <c r="E151" s="239">
        <v>0.01</v>
      </c>
      <c r="F151" s="244"/>
      <c r="G151" s="244"/>
      <c r="H151" s="244"/>
      <c r="I151" s="244"/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5"/>
      <c r="U151" s="244"/>
      <c r="V151" s="218"/>
      <c r="W151" s="218"/>
      <c r="X151" s="218"/>
      <c r="Y151" s="218"/>
      <c r="Z151" s="218"/>
      <c r="AA151" s="218"/>
      <c r="AB151" s="218"/>
      <c r="AC151" s="218"/>
      <c r="AD151" s="218"/>
      <c r="AE151" s="218"/>
      <c r="AF151" s="218"/>
      <c r="AG151" s="218" t="s">
        <v>130</v>
      </c>
      <c r="AH151" s="218">
        <v>0</v>
      </c>
      <c r="AI151" s="218"/>
      <c r="AJ151" s="218"/>
      <c r="AK151" s="218"/>
      <c r="AL151" s="218"/>
      <c r="AM151" s="218"/>
      <c r="AN151" s="218"/>
      <c r="AO151" s="218"/>
      <c r="AP151" s="218"/>
      <c r="AQ151" s="218"/>
      <c r="AR151" s="218"/>
      <c r="AS151" s="218"/>
      <c r="AT151" s="218"/>
      <c r="AU151" s="218"/>
      <c r="AV151" s="218"/>
      <c r="AW151" s="218"/>
      <c r="AX151" s="218"/>
      <c r="AY151" s="218"/>
      <c r="AZ151" s="218"/>
      <c r="BA151" s="218"/>
      <c r="BB151" s="218"/>
      <c r="BC151" s="218"/>
      <c r="BD151" s="218"/>
      <c r="BE151" s="218"/>
      <c r="BF151" s="218"/>
      <c r="BG151" s="218"/>
      <c r="BH151" s="218"/>
    </row>
    <row r="152" spans="1:60" outlineLevel="1" x14ac:dyDescent="0.2">
      <c r="A152" s="219"/>
      <c r="B152" s="230"/>
      <c r="C152" s="274" t="s">
        <v>281</v>
      </c>
      <c r="D152" s="234"/>
      <c r="E152" s="239">
        <v>0.03</v>
      </c>
      <c r="F152" s="244"/>
      <c r="G152" s="244"/>
      <c r="H152" s="244"/>
      <c r="I152" s="244"/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5"/>
      <c r="U152" s="244"/>
      <c r="V152" s="218"/>
      <c r="W152" s="218"/>
      <c r="X152" s="218"/>
      <c r="Y152" s="218"/>
      <c r="Z152" s="218"/>
      <c r="AA152" s="218"/>
      <c r="AB152" s="218"/>
      <c r="AC152" s="218"/>
      <c r="AD152" s="218"/>
      <c r="AE152" s="218"/>
      <c r="AF152" s="218"/>
      <c r="AG152" s="218" t="s">
        <v>130</v>
      </c>
      <c r="AH152" s="218">
        <v>0</v>
      </c>
      <c r="AI152" s="218"/>
      <c r="AJ152" s="218"/>
      <c r="AK152" s="218"/>
      <c r="AL152" s="218"/>
      <c r="AM152" s="218"/>
      <c r="AN152" s="218"/>
      <c r="AO152" s="218"/>
      <c r="AP152" s="218"/>
      <c r="AQ152" s="218"/>
      <c r="AR152" s="218"/>
      <c r="AS152" s="218"/>
      <c r="AT152" s="218"/>
      <c r="AU152" s="218"/>
      <c r="AV152" s="218"/>
      <c r="AW152" s="218"/>
      <c r="AX152" s="218"/>
      <c r="AY152" s="218"/>
      <c r="AZ152" s="218"/>
      <c r="BA152" s="218"/>
      <c r="BB152" s="218"/>
      <c r="BC152" s="218"/>
      <c r="BD152" s="218"/>
      <c r="BE152" s="218"/>
      <c r="BF152" s="218"/>
      <c r="BG152" s="218"/>
      <c r="BH152" s="218"/>
    </row>
    <row r="153" spans="1:60" outlineLevel="1" x14ac:dyDescent="0.2">
      <c r="A153" s="219"/>
      <c r="B153" s="230"/>
      <c r="C153" s="274" t="s">
        <v>280</v>
      </c>
      <c r="D153" s="234"/>
      <c r="E153" s="239">
        <v>0.01</v>
      </c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5"/>
      <c r="U153" s="244"/>
      <c r="V153" s="218"/>
      <c r="W153" s="218"/>
      <c r="X153" s="218"/>
      <c r="Y153" s="218"/>
      <c r="Z153" s="218"/>
      <c r="AA153" s="218"/>
      <c r="AB153" s="218"/>
      <c r="AC153" s="218"/>
      <c r="AD153" s="218"/>
      <c r="AE153" s="218"/>
      <c r="AF153" s="218"/>
      <c r="AG153" s="218" t="s">
        <v>130</v>
      </c>
      <c r="AH153" s="218">
        <v>0</v>
      </c>
      <c r="AI153" s="218"/>
      <c r="AJ153" s="218"/>
      <c r="AK153" s="218"/>
      <c r="AL153" s="218"/>
      <c r="AM153" s="218"/>
      <c r="AN153" s="218"/>
      <c r="AO153" s="218"/>
      <c r="AP153" s="218"/>
      <c r="AQ153" s="218"/>
      <c r="AR153" s="218"/>
      <c r="AS153" s="218"/>
      <c r="AT153" s="218"/>
      <c r="AU153" s="218"/>
      <c r="AV153" s="218"/>
      <c r="AW153" s="218"/>
      <c r="AX153" s="218"/>
      <c r="AY153" s="218"/>
      <c r="AZ153" s="218"/>
      <c r="BA153" s="218"/>
      <c r="BB153" s="218"/>
      <c r="BC153" s="218"/>
      <c r="BD153" s="218"/>
      <c r="BE153" s="218"/>
      <c r="BF153" s="218"/>
      <c r="BG153" s="218"/>
      <c r="BH153" s="218"/>
    </row>
    <row r="154" spans="1:60" outlineLevel="1" x14ac:dyDescent="0.2">
      <c r="A154" s="219"/>
      <c r="B154" s="230"/>
      <c r="C154" s="274" t="s">
        <v>282</v>
      </c>
      <c r="D154" s="234"/>
      <c r="E154" s="239">
        <v>0.03</v>
      </c>
      <c r="F154" s="244"/>
      <c r="G154" s="244"/>
      <c r="H154" s="244"/>
      <c r="I154" s="244"/>
      <c r="J154" s="244"/>
      <c r="K154" s="244"/>
      <c r="L154" s="244"/>
      <c r="M154" s="244"/>
      <c r="N154" s="244"/>
      <c r="O154" s="244"/>
      <c r="P154" s="244"/>
      <c r="Q154" s="244"/>
      <c r="R154" s="244"/>
      <c r="S154" s="244"/>
      <c r="T154" s="245"/>
      <c r="U154" s="244"/>
      <c r="V154" s="218"/>
      <c r="W154" s="218"/>
      <c r="X154" s="218"/>
      <c r="Y154" s="218"/>
      <c r="Z154" s="218"/>
      <c r="AA154" s="218"/>
      <c r="AB154" s="218"/>
      <c r="AC154" s="218"/>
      <c r="AD154" s="218"/>
      <c r="AE154" s="218"/>
      <c r="AF154" s="218"/>
      <c r="AG154" s="218" t="s">
        <v>130</v>
      </c>
      <c r="AH154" s="218">
        <v>0</v>
      </c>
      <c r="AI154" s="218"/>
      <c r="AJ154" s="218"/>
      <c r="AK154" s="218"/>
      <c r="AL154" s="218"/>
      <c r="AM154" s="218"/>
      <c r="AN154" s="218"/>
      <c r="AO154" s="218"/>
      <c r="AP154" s="218"/>
      <c r="AQ154" s="218"/>
      <c r="AR154" s="218"/>
      <c r="AS154" s="218"/>
      <c r="AT154" s="218"/>
      <c r="AU154" s="218"/>
      <c r="AV154" s="218"/>
      <c r="AW154" s="218"/>
      <c r="AX154" s="218"/>
      <c r="AY154" s="218"/>
      <c r="AZ154" s="218"/>
      <c r="BA154" s="218"/>
      <c r="BB154" s="218"/>
      <c r="BC154" s="218"/>
      <c r="BD154" s="218"/>
      <c r="BE154" s="218"/>
      <c r="BF154" s="218"/>
      <c r="BG154" s="218"/>
      <c r="BH154" s="218"/>
    </row>
    <row r="155" spans="1:60" outlineLevel="1" x14ac:dyDescent="0.2">
      <c r="A155" s="219"/>
      <c r="B155" s="230"/>
      <c r="C155" s="274" t="s">
        <v>280</v>
      </c>
      <c r="D155" s="234"/>
      <c r="E155" s="239">
        <v>0.01</v>
      </c>
      <c r="F155" s="244"/>
      <c r="G155" s="244"/>
      <c r="H155" s="244"/>
      <c r="I155" s="244"/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5"/>
      <c r="U155" s="244"/>
      <c r="V155" s="218"/>
      <c r="W155" s="218"/>
      <c r="X155" s="218"/>
      <c r="Y155" s="218"/>
      <c r="Z155" s="218"/>
      <c r="AA155" s="218"/>
      <c r="AB155" s="218"/>
      <c r="AC155" s="218"/>
      <c r="AD155" s="218"/>
      <c r="AE155" s="218"/>
      <c r="AF155" s="218"/>
      <c r="AG155" s="218" t="s">
        <v>130</v>
      </c>
      <c r="AH155" s="218">
        <v>0</v>
      </c>
      <c r="AI155" s="218"/>
      <c r="AJ155" s="218"/>
      <c r="AK155" s="218"/>
      <c r="AL155" s="218"/>
      <c r="AM155" s="218"/>
      <c r="AN155" s="218"/>
      <c r="AO155" s="218"/>
      <c r="AP155" s="218"/>
      <c r="AQ155" s="218"/>
      <c r="AR155" s="218"/>
      <c r="AS155" s="218"/>
      <c r="AT155" s="218"/>
      <c r="AU155" s="218"/>
      <c r="AV155" s="218"/>
      <c r="AW155" s="218"/>
      <c r="AX155" s="218"/>
      <c r="AY155" s="218"/>
      <c r="AZ155" s="218"/>
      <c r="BA155" s="218"/>
      <c r="BB155" s="218"/>
      <c r="BC155" s="218"/>
      <c r="BD155" s="218"/>
      <c r="BE155" s="218"/>
      <c r="BF155" s="218"/>
      <c r="BG155" s="218"/>
      <c r="BH155" s="218"/>
    </row>
    <row r="156" spans="1:60" outlineLevel="1" x14ac:dyDescent="0.2">
      <c r="A156" s="219"/>
      <c r="B156" s="230"/>
      <c r="C156" s="274" t="s">
        <v>283</v>
      </c>
      <c r="D156" s="234"/>
      <c r="E156" s="239">
        <v>0.15</v>
      </c>
      <c r="F156" s="244"/>
      <c r="G156" s="244"/>
      <c r="H156" s="244"/>
      <c r="I156" s="244"/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5"/>
      <c r="U156" s="244"/>
      <c r="V156" s="218"/>
      <c r="W156" s="218"/>
      <c r="X156" s="218"/>
      <c r="Y156" s="218"/>
      <c r="Z156" s="218"/>
      <c r="AA156" s="218"/>
      <c r="AB156" s="218"/>
      <c r="AC156" s="218"/>
      <c r="AD156" s="218"/>
      <c r="AE156" s="218"/>
      <c r="AF156" s="218"/>
      <c r="AG156" s="218" t="s">
        <v>130</v>
      </c>
      <c r="AH156" s="218">
        <v>0</v>
      </c>
      <c r="AI156" s="218"/>
      <c r="AJ156" s="218"/>
      <c r="AK156" s="218"/>
      <c r="AL156" s="218"/>
      <c r="AM156" s="218"/>
      <c r="AN156" s="218"/>
      <c r="AO156" s="218"/>
      <c r="AP156" s="218"/>
      <c r="AQ156" s="218"/>
      <c r="AR156" s="218"/>
      <c r="AS156" s="218"/>
      <c r="AT156" s="218"/>
      <c r="AU156" s="218"/>
      <c r="AV156" s="218"/>
      <c r="AW156" s="218"/>
      <c r="AX156" s="218"/>
      <c r="AY156" s="218"/>
      <c r="AZ156" s="218"/>
      <c r="BA156" s="218"/>
      <c r="BB156" s="218"/>
      <c r="BC156" s="218"/>
      <c r="BD156" s="218"/>
      <c r="BE156" s="218"/>
      <c r="BF156" s="218"/>
      <c r="BG156" s="218"/>
      <c r="BH156" s="218"/>
    </row>
    <row r="157" spans="1:60" outlineLevel="1" x14ac:dyDescent="0.2">
      <c r="A157" s="219"/>
      <c r="B157" s="230"/>
      <c r="C157" s="274" t="s">
        <v>284</v>
      </c>
      <c r="D157" s="234"/>
      <c r="E157" s="239">
        <v>0.06</v>
      </c>
      <c r="F157" s="244"/>
      <c r="G157" s="244"/>
      <c r="H157" s="244"/>
      <c r="I157" s="244"/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5"/>
      <c r="U157" s="244"/>
      <c r="V157" s="218"/>
      <c r="W157" s="218"/>
      <c r="X157" s="218"/>
      <c r="Y157" s="218"/>
      <c r="Z157" s="218"/>
      <c r="AA157" s="218"/>
      <c r="AB157" s="218"/>
      <c r="AC157" s="218"/>
      <c r="AD157" s="218"/>
      <c r="AE157" s="218"/>
      <c r="AF157" s="218"/>
      <c r="AG157" s="218" t="s">
        <v>130</v>
      </c>
      <c r="AH157" s="218">
        <v>0</v>
      </c>
      <c r="AI157" s="218"/>
      <c r="AJ157" s="218"/>
      <c r="AK157" s="218"/>
      <c r="AL157" s="218"/>
      <c r="AM157" s="218"/>
      <c r="AN157" s="218"/>
      <c r="AO157" s="218"/>
      <c r="AP157" s="218"/>
      <c r="AQ157" s="218"/>
      <c r="AR157" s="218"/>
      <c r="AS157" s="218"/>
      <c r="AT157" s="218"/>
      <c r="AU157" s="218"/>
      <c r="AV157" s="218"/>
      <c r="AW157" s="218"/>
      <c r="AX157" s="218"/>
      <c r="AY157" s="218"/>
      <c r="AZ157" s="218"/>
      <c r="BA157" s="218"/>
      <c r="BB157" s="218"/>
      <c r="BC157" s="218"/>
      <c r="BD157" s="218"/>
      <c r="BE157" s="218"/>
      <c r="BF157" s="218"/>
      <c r="BG157" s="218"/>
      <c r="BH157" s="218"/>
    </row>
    <row r="158" spans="1:60" outlineLevel="1" x14ac:dyDescent="0.2">
      <c r="A158" s="219"/>
      <c r="B158" s="230"/>
      <c r="C158" s="274" t="s">
        <v>219</v>
      </c>
      <c r="D158" s="234"/>
      <c r="E158" s="239"/>
      <c r="F158" s="244"/>
      <c r="G158" s="244"/>
      <c r="H158" s="244"/>
      <c r="I158" s="244"/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5"/>
      <c r="U158" s="244"/>
      <c r="V158" s="218"/>
      <c r="W158" s="218"/>
      <c r="X158" s="218"/>
      <c r="Y158" s="218"/>
      <c r="Z158" s="218"/>
      <c r="AA158" s="218"/>
      <c r="AB158" s="218"/>
      <c r="AC158" s="218"/>
      <c r="AD158" s="218"/>
      <c r="AE158" s="218"/>
      <c r="AF158" s="218"/>
      <c r="AG158" s="218" t="s">
        <v>130</v>
      </c>
      <c r="AH158" s="218">
        <v>0</v>
      </c>
      <c r="AI158" s="218"/>
      <c r="AJ158" s="218"/>
      <c r="AK158" s="218"/>
      <c r="AL158" s="218"/>
      <c r="AM158" s="218"/>
      <c r="AN158" s="218"/>
      <c r="AO158" s="218"/>
      <c r="AP158" s="218"/>
      <c r="AQ158" s="218"/>
      <c r="AR158" s="218"/>
      <c r="AS158" s="218"/>
      <c r="AT158" s="218"/>
      <c r="AU158" s="218"/>
      <c r="AV158" s="218"/>
      <c r="AW158" s="218"/>
      <c r="AX158" s="218"/>
      <c r="AY158" s="218"/>
      <c r="AZ158" s="218"/>
      <c r="BA158" s="218"/>
      <c r="BB158" s="218"/>
      <c r="BC158" s="218"/>
      <c r="BD158" s="218"/>
      <c r="BE158" s="218"/>
      <c r="BF158" s="218"/>
      <c r="BG158" s="218"/>
      <c r="BH158" s="218"/>
    </row>
    <row r="159" spans="1:60" outlineLevel="1" x14ac:dyDescent="0.2">
      <c r="A159" s="219"/>
      <c r="B159" s="230"/>
      <c r="C159" s="274" t="s">
        <v>285</v>
      </c>
      <c r="D159" s="234"/>
      <c r="E159" s="239">
        <v>0.28000000000000003</v>
      </c>
      <c r="F159" s="244"/>
      <c r="G159" s="244"/>
      <c r="H159" s="244"/>
      <c r="I159" s="24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5"/>
      <c r="U159" s="244"/>
      <c r="V159" s="218"/>
      <c r="W159" s="218"/>
      <c r="X159" s="218"/>
      <c r="Y159" s="218"/>
      <c r="Z159" s="218"/>
      <c r="AA159" s="218"/>
      <c r="AB159" s="218"/>
      <c r="AC159" s="218"/>
      <c r="AD159" s="218"/>
      <c r="AE159" s="218"/>
      <c r="AF159" s="218"/>
      <c r="AG159" s="218" t="s">
        <v>130</v>
      </c>
      <c r="AH159" s="218">
        <v>0</v>
      </c>
      <c r="AI159" s="218"/>
      <c r="AJ159" s="218"/>
      <c r="AK159" s="218"/>
      <c r="AL159" s="218"/>
      <c r="AM159" s="218"/>
      <c r="AN159" s="218"/>
      <c r="AO159" s="218"/>
      <c r="AP159" s="218"/>
      <c r="AQ159" s="218"/>
      <c r="AR159" s="218"/>
      <c r="AS159" s="218"/>
      <c r="AT159" s="218"/>
      <c r="AU159" s="218"/>
      <c r="AV159" s="218"/>
      <c r="AW159" s="218"/>
      <c r="AX159" s="218"/>
      <c r="AY159" s="218"/>
      <c r="AZ159" s="218"/>
      <c r="BA159" s="218"/>
      <c r="BB159" s="218"/>
      <c r="BC159" s="218"/>
      <c r="BD159" s="218"/>
      <c r="BE159" s="218"/>
      <c r="BF159" s="218"/>
      <c r="BG159" s="218"/>
      <c r="BH159" s="218"/>
    </row>
    <row r="160" spans="1:60" ht="22.5" outlineLevel="1" x14ac:dyDescent="0.2">
      <c r="A160" s="219">
        <v>35</v>
      </c>
      <c r="B160" s="230" t="s">
        <v>286</v>
      </c>
      <c r="C160" s="272" t="s">
        <v>287</v>
      </c>
      <c r="D160" s="232" t="s">
        <v>143</v>
      </c>
      <c r="E160" s="237">
        <v>0.16220000000000001</v>
      </c>
      <c r="F160" s="243"/>
      <c r="G160" s="244">
        <f>ROUND(E160*F160,2)</f>
        <v>0</v>
      </c>
      <c r="H160" s="243"/>
      <c r="I160" s="244">
        <f>ROUND(E160*H160,2)</f>
        <v>0</v>
      </c>
      <c r="J160" s="243"/>
      <c r="K160" s="244">
        <f>ROUND(E160*J160,2)</f>
        <v>0</v>
      </c>
      <c r="L160" s="244">
        <v>15</v>
      </c>
      <c r="M160" s="244">
        <f>G160*(1+L160/100)</f>
        <v>0</v>
      </c>
      <c r="N160" s="244">
        <v>0</v>
      </c>
      <c r="O160" s="244">
        <f>ROUND(E160*N160,2)</f>
        <v>0</v>
      </c>
      <c r="P160" s="244">
        <v>0</v>
      </c>
      <c r="Q160" s="244">
        <f>ROUND(E160*P160,2)</f>
        <v>0</v>
      </c>
      <c r="R160" s="244"/>
      <c r="S160" s="244"/>
      <c r="T160" s="245">
        <v>0</v>
      </c>
      <c r="U160" s="244">
        <f>ROUND(E160*T160,2)</f>
        <v>0</v>
      </c>
      <c r="V160" s="218"/>
      <c r="W160" s="218"/>
      <c r="X160" s="218"/>
      <c r="Y160" s="218"/>
      <c r="Z160" s="218"/>
      <c r="AA160" s="218"/>
      <c r="AB160" s="218"/>
      <c r="AC160" s="218"/>
      <c r="AD160" s="218"/>
      <c r="AE160" s="218"/>
      <c r="AF160" s="218"/>
      <c r="AG160" s="218" t="s">
        <v>257</v>
      </c>
      <c r="AH160" s="218"/>
      <c r="AI160" s="218"/>
      <c r="AJ160" s="218"/>
      <c r="AK160" s="218"/>
      <c r="AL160" s="218"/>
      <c r="AM160" s="218"/>
      <c r="AN160" s="218"/>
      <c r="AO160" s="218"/>
      <c r="AP160" s="218"/>
      <c r="AQ160" s="218"/>
      <c r="AR160" s="218"/>
      <c r="AS160" s="218"/>
      <c r="AT160" s="218"/>
      <c r="AU160" s="218"/>
      <c r="AV160" s="218"/>
      <c r="AW160" s="218"/>
      <c r="AX160" s="218"/>
      <c r="AY160" s="218"/>
      <c r="AZ160" s="218"/>
      <c r="BA160" s="218"/>
      <c r="BB160" s="218"/>
      <c r="BC160" s="218"/>
      <c r="BD160" s="218"/>
      <c r="BE160" s="218"/>
      <c r="BF160" s="218"/>
      <c r="BG160" s="218"/>
      <c r="BH160" s="218"/>
    </row>
    <row r="161" spans="1:60" outlineLevel="1" x14ac:dyDescent="0.2">
      <c r="A161" s="219"/>
      <c r="B161" s="230"/>
      <c r="C161" s="274" t="s">
        <v>288</v>
      </c>
      <c r="D161" s="234"/>
      <c r="E161" s="239">
        <v>0.16</v>
      </c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5"/>
      <c r="U161" s="244"/>
      <c r="V161" s="218"/>
      <c r="W161" s="218"/>
      <c r="X161" s="218"/>
      <c r="Y161" s="218"/>
      <c r="Z161" s="218"/>
      <c r="AA161" s="218"/>
      <c r="AB161" s="218"/>
      <c r="AC161" s="218"/>
      <c r="AD161" s="218"/>
      <c r="AE161" s="218"/>
      <c r="AF161" s="218"/>
      <c r="AG161" s="218" t="s">
        <v>130</v>
      </c>
      <c r="AH161" s="218">
        <v>0</v>
      </c>
      <c r="AI161" s="218"/>
      <c r="AJ161" s="218"/>
      <c r="AK161" s="218"/>
      <c r="AL161" s="218"/>
      <c r="AM161" s="218"/>
      <c r="AN161" s="218"/>
      <c r="AO161" s="218"/>
      <c r="AP161" s="218"/>
      <c r="AQ161" s="218"/>
      <c r="AR161" s="218"/>
      <c r="AS161" s="218"/>
      <c r="AT161" s="218"/>
      <c r="AU161" s="218"/>
      <c r="AV161" s="218"/>
      <c r="AW161" s="218"/>
      <c r="AX161" s="218"/>
      <c r="AY161" s="218"/>
      <c r="AZ161" s="218"/>
      <c r="BA161" s="218"/>
      <c r="BB161" s="218"/>
      <c r="BC161" s="218"/>
      <c r="BD161" s="218"/>
      <c r="BE161" s="218"/>
      <c r="BF161" s="218"/>
      <c r="BG161" s="218"/>
      <c r="BH161" s="218"/>
    </row>
    <row r="162" spans="1:60" outlineLevel="1" x14ac:dyDescent="0.2">
      <c r="A162" s="219">
        <v>36</v>
      </c>
      <c r="B162" s="230" t="s">
        <v>289</v>
      </c>
      <c r="C162" s="272" t="s">
        <v>290</v>
      </c>
      <c r="D162" s="232" t="s">
        <v>143</v>
      </c>
      <c r="E162" s="237">
        <v>0.20100000000000001</v>
      </c>
      <c r="F162" s="243"/>
      <c r="G162" s="244">
        <f>ROUND(E162*F162,2)</f>
        <v>0</v>
      </c>
      <c r="H162" s="243"/>
      <c r="I162" s="244">
        <f>ROUND(E162*H162,2)</f>
        <v>0</v>
      </c>
      <c r="J162" s="243"/>
      <c r="K162" s="244">
        <f>ROUND(E162*J162,2)</f>
        <v>0</v>
      </c>
      <c r="L162" s="244">
        <v>15</v>
      </c>
      <c r="M162" s="244">
        <f>G162*(1+L162/100)</f>
        <v>0</v>
      </c>
      <c r="N162" s="244">
        <v>0</v>
      </c>
      <c r="O162" s="244">
        <f>ROUND(E162*N162,2)</f>
        <v>0</v>
      </c>
      <c r="P162" s="244">
        <v>0</v>
      </c>
      <c r="Q162" s="244">
        <f>ROUND(E162*P162,2)</f>
        <v>0</v>
      </c>
      <c r="R162" s="244"/>
      <c r="S162" s="244"/>
      <c r="T162" s="245">
        <v>0</v>
      </c>
      <c r="U162" s="244">
        <f>ROUND(E162*T162,2)</f>
        <v>0</v>
      </c>
      <c r="V162" s="218"/>
      <c r="W162" s="218"/>
      <c r="X162" s="218"/>
      <c r="Y162" s="218"/>
      <c r="Z162" s="218"/>
      <c r="AA162" s="218"/>
      <c r="AB162" s="218"/>
      <c r="AC162" s="218"/>
      <c r="AD162" s="218"/>
      <c r="AE162" s="218"/>
      <c r="AF162" s="218"/>
      <c r="AG162" s="218" t="s">
        <v>257</v>
      </c>
      <c r="AH162" s="218"/>
      <c r="AI162" s="218"/>
      <c r="AJ162" s="218"/>
      <c r="AK162" s="218"/>
      <c r="AL162" s="218"/>
      <c r="AM162" s="218"/>
      <c r="AN162" s="218"/>
      <c r="AO162" s="218"/>
      <c r="AP162" s="218"/>
      <c r="AQ162" s="218"/>
      <c r="AR162" s="218"/>
      <c r="AS162" s="218"/>
      <c r="AT162" s="218"/>
      <c r="AU162" s="218"/>
      <c r="AV162" s="218"/>
      <c r="AW162" s="218"/>
      <c r="AX162" s="218"/>
      <c r="AY162" s="218"/>
      <c r="AZ162" s="218"/>
      <c r="BA162" s="218"/>
      <c r="BB162" s="218"/>
      <c r="BC162" s="218"/>
      <c r="BD162" s="218"/>
      <c r="BE162" s="218"/>
      <c r="BF162" s="218"/>
      <c r="BG162" s="218"/>
      <c r="BH162" s="218"/>
    </row>
    <row r="163" spans="1:60" outlineLevel="1" x14ac:dyDescent="0.2">
      <c r="A163" s="219"/>
      <c r="B163" s="230"/>
      <c r="C163" s="274" t="s">
        <v>235</v>
      </c>
      <c r="D163" s="234"/>
      <c r="E163" s="239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5"/>
      <c r="U163" s="244"/>
      <c r="V163" s="218"/>
      <c r="W163" s="218"/>
      <c r="X163" s="218"/>
      <c r="Y163" s="218"/>
      <c r="Z163" s="218"/>
      <c r="AA163" s="218"/>
      <c r="AB163" s="218"/>
      <c r="AC163" s="218"/>
      <c r="AD163" s="218"/>
      <c r="AE163" s="218"/>
      <c r="AF163" s="218"/>
      <c r="AG163" s="218" t="s">
        <v>130</v>
      </c>
      <c r="AH163" s="218">
        <v>0</v>
      </c>
      <c r="AI163" s="218"/>
      <c r="AJ163" s="218"/>
      <c r="AK163" s="218"/>
      <c r="AL163" s="218"/>
      <c r="AM163" s="218"/>
      <c r="AN163" s="218"/>
      <c r="AO163" s="218"/>
      <c r="AP163" s="218"/>
      <c r="AQ163" s="218"/>
      <c r="AR163" s="218"/>
      <c r="AS163" s="218"/>
      <c r="AT163" s="218"/>
      <c r="AU163" s="218"/>
      <c r="AV163" s="218"/>
      <c r="AW163" s="218"/>
      <c r="AX163" s="218"/>
      <c r="AY163" s="218"/>
      <c r="AZ163" s="218"/>
      <c r="BA163" s="218"/>
      <c r="BB163" s="218"/>
      <c r="BC163" s="218"/>
      <c r="BD163" s="218"/>
      <c r="BE163" s="218"/>
      <c r="BF163" s="218"/>
      <c r="BG163" s="218"/>
      <c r="BH163" s="218"/>
    </row>
    <row r="164" spans="1:60" outlineLevel="1" x14ac:dyDescent="0.2">
      <c r="A164" s="219"/>
      <c r="B164" s="230"/>
      <c r="C164" s="274" t="s">
        <v>212</v>
      </c>
      <c r="D164" s="234"/>
      <c r="E164" s="239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5"/>
      <c r="U164" s="244"/>
      <c r="V164" s="218"/>
      <c r="W164" s="218"/>
      <c r="X164" s="218"/>
      <c r="Y164" s="218"/>
      <c r="Z164" s="218"/>
      <c r="AA164" s="218"/>
      <c r="AB164" s="218"/>
      <c r="AC164" s="218"/>
      <c r="AD164" s="218"/>
      <c r="AE164" s="218"/>
      <c r="AF164" s="218"/>
      <c r="AG164" s="218" t="s">
        <v>130</v>
      </c>
      <c r="AH164" s="218">
        <v>0</v>
      </c>
      <c r="AI164" s="218"/>
      <c r="AJ164" s="218"/>
      <c r="AK164" s="218"/>
      <c r="AL164" s="218"/>
      <c r="AM164" s="218"/>
      <c r="AN164" s="218"/>
      <c r="AO164" s="218"/>
      <c r="AP164" s="218"/>
      <c r="AQ164" s="218"/>
      <c r="AR164" s="218"/>
      <c r="AS164" s="218"/>
      <c r="AT164" s="218"/>
      <c r="AU164" s="218"/>
      <c r="AV164" s="218"/>
      <c r="AW164" s="218"/>
      <c r="AX164" s="218"/>
      <c r="AY164" s="218"/>
      <c r="AZ164" s="218"/>
      <c r="BA164" s="218"/>
      <c r="BB164" s="218"/>
      <c r="BC164" s="218"/>
      <c r="BD164" s="218"/>
      <c r="BE164" s="218"/>
      <c r="BF164" s="218"/>
      <c r="BG164" s="218"/>
      <c r="BH164" s="218"/>
    </row>
    <row r="165" spans="1:60" ht="22.5" outlineLevel="1" x14ac:dyDescent="0.2">
      <c r="A165" s="219"/>
      <c r="B165" s="230"/>
      <c r="C165" s="274" t="s">
        <v>291</v>
      </c>
      <c r="D165" s="234"/>
      <c r="E165" s="239">
        <v>0.02</v>
      </c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5"/>
      <c r="U165" s="244"/>
      <c r="V165" s="218"/>
      <c r="W165" s="218"/>
      <c r="X165" s="218"/>
      <c r="Y165" s="218"/>
      <c r="Z165" s="218"/>
      <c r="AA165" s="218"/>
      <c r="AB165" s="218"/>
      <c r="AC165" s="218"/>
      <c r="AD165" s="218"/>
      <c r="AE165" s="218"/>
      <c r="AF165" s="218"/>
      <c r="AG165" s="218" t="s">
        <v>130</v>
      </c>
      <c r="AH165" s="218">
        <v>0</v>
      </c>
      <c r="AI165" s="218"/>
      <c r="AJ165" s="218"/>
      <c r="AK165" s="218"/>
      <c r="AL165" s="218"/>
      <c r="AM165" s="218"/>
      <c r="AN165" s="218"/>
      <c r="AO165" s="218"/>
      <c r="AP165" s="218"/>
      <c r="AQ165" s="218"/>
      <c r="AR165" s="218"/>
      <c r="AS165" s="218"/>
      <c r="AT165" s="218"/>
      <c r="AU165" s="218"/>
      <c r="AV165" s="218"/>
      <c r="AW165" s="218"/>
      <c r="AX165" s="218"/>
      <c r="AY165" s="218"/>
      <c r="AZ165" s="218"/>
      <c r="BA165" s="218"/>
      <c r="BB165" s="218"/>
      <c r="BC165" s="218"/>
      <c r="BD165" s="218"/>
      <c r="BE165" s="218"/>
      <c r="BF165" s="218"/>
      <c r="BG165" s="218"/>
      <c r="BH165" s="218"/>
    </row>
    <row r="166" spans="1:60" ht="22.5" outlineLevel="1" x14ac:dyDescent="0.2">
      <c r="A166" s="219"/>
      <c r="B166" s="230"/>
      <c r="C166" s="274" t="s">
        <v>292</v>
      </c>
      <c r="D166" s="234"/>
      <c r="E166" s="239">
        <v>0.01</v>
      </c>
      <c r="F166" s="244"/>
      <c r="G166" s="244"/>
      <c r="H166" s="244"/>
      <c r="I166" s="244"/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5"/>
      <c r="U166" s="244"/>
      <c r="V166" s="218"/>
      <c r="W166" s="218"/>
      <c r="X166" s="218"/>
      <c r="Y166" s="218"/>
      <c r="Z166" s="218"/>
      <c r="AA166" s="218"/>
      <c r="AB166" s="218"/>
      <c r="AC166" s="218"/>
      <c r="AD166" s="218"/>
      <c r="AE166" s="218"/>
      <c r="AF166" s="218"/>
      <c r="AG166" s="218" t="s">
        <v>130</v>
      </c>
      <c r="AH166" s="218">
        <v>0</v>
      </c>
      <c r="AI166" s="218"/>
      <c r="AJ166" s="218"/>
      <c r="AK166" s="218"/>
      <c r="AL166" s="218"/>
      <c r="AM166" s="218"/>
      <c r="AN166" s="218"/>
      <c r="AO166" s="218"/>
      <c r="AP166" s="218"/>
      <c r="AQ166" s="218"/>
      <c r="AR166" s="218"/>
      <c r="AS166" s="218"/>
      <c r="AT166" s="218"/>
      <c r="AU166" s="218"/>
      <c r="AV166" s="218"/>
      <c r="AW166" s="218"/>
      <c r="AX166" s="218"/>
      <c r="AY166" s="218"/>
      <c r="AZ166" s="218"/>
      <c r="BA166" s="218"/>
      <c r="BB166" s="218"/>
      <c r="BC166" s="218"/>
      <c r="BD166" s="218"/>
      <c r="BE166" s="218"/>
      <c r="BF166" s="218"/>
      <c r="BG166" s="218"/>
      <c r="BH166" s="218"/>
    </row>
    <row r="167" spans="1:60" outlineLevel="1" x14ac:dyDescent="0.2">
      <c r="A167" s="219"/>
      <c r="B167" s="230"/>
      <c r="C167" s="274" t="s">
        <v>293</v>
      </c>
      <c r="D167" s="234"/>
      <c r="E167" s="239"/>
      <c r="F167" s="244"/>
      <c r="G167" s="244"/>
      <c r="H167" s="244"/>
      <c r="I167" s="244"/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5"/>
      <c r="U167" s="244"/>
      <c r="V167" s="218"/>
      <c r="W167" s="218"/>
      <c r="X167" s="218"/>
      <c r="Y167" s="218"/>
      <c r="Z167" s="218"/>
      <c r="AA167" s="218"/>
      <c r="AB167" s="218"/>
      <c r="AC167" s="218"/>
      <c r="AD167" s="218"/>
      <c r="AE167" s="218"/>
      <c r="AF167" s="218"/>
      <c r="AG167" s="218" t="s">
        <v>130</v>
      </c>
      <c r="AH167" s="218">
        <v>0</v>
      </c>
      <c r="AI167" s="218"/>
      <c r="AJ167" s="218"/>
      <c r="AK167" s="218"/>
      <c r="AL167" s="218"/>
      <c r="AM167" s="218"/>
      <c r="AN167" s="218"/>
      <c r="AO167" s="218"/>
      <c r="AP167" s="218"/>
      <c r="AQ167" s="218"/>
      <c r="AR167" s="218"/>
      <c r="AS167" s="218"/>
      <c r="AT167" s="218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8"/>
      <c r="BE167" s="218"/>
      <c r="BF167" s="218"/>
      <c r="BG167" s="218"/>
      <c r="BH167" s="218"/>
    </row>
    <row r="168" spans="1:60" outlineLevel="1" x14ac:dyDescent="0.2">
      <c r="A168" s="219"/>
      <c r="B168" s="230"/>
      <c r="C168" s="274" t="s">
        <v>294</v>
      </c>
      <c r="D168" s="234"/>
      <c r="E168" s="239"/>
      <c r="F168" s="244"/>
      <c r="G168" s="244"/>
      <c r="H168" s="244"/>
      <c r="I168" s="244"/>
      <c r="J168" s="244"/>
      <c r="K168" s="244"/>
      <c r="L168" s="244"/>
      <c r="M168" s="244"/>
      <c r="N168" s="244"/>
      <c r="O168" s="244"/>
      <c r="P168" s="244"/>
      <c r="Q168" s="244"/>
      <c r="R168" s="244"/>
      <c r="S168" s="244"/>
      <c r="T168" s="245"/>
      <c r="U168" s="244"/>
      <c r="V168" s="218"/>
      <c r="W168" s="218"/>
      <c r="X168" s="218"/>
      <c r="Y168" s="218"/>
      <c r="Z168" s="218"/>
      <c r="AA168" s="218"/>
      <c r="AB168" s="218"/>
      <c r="AC168" s="218"/>
      <c r="AD168" s="218"/>
      <c r="AE168" s="218"/>
      <c r="AF168" s="218"/>
      <c r="AG168" s="218" t="s">
        <v>130</v>
      </c>
      <c r="AH168" s="218">
        <v>0</v>
      </c>
      <c r="AI168" s="218"/>
      <c r="AJ168" s="218"/>
      <c r="AK168" s="218"/>
      <c r="AL168" s="218"/>
      <c r="AM168" s="218"/>
      <c r="AN168" s="218"/>
      <c r="AO168" s="218"/>
      <c r="AP168" s="218"/>
      <c r="AQ168" s="218"/>
      <c r="AR168" s="218"/>
      <c r="AS168" s="218"/>
      <c r="AT168" s="218"/>
      <c r="AU168" s="218"/>
      <c r="AV168" s="218"/>
      <c r="AW168" s="218"/>
      <c r="AX168" s="218"/>
      <c r="AY168" s="218"/>
      <c r="AZ168" s="218"/>
      <c r="BA168" s="218"/>
      <c r="BB168" s="218"/>
      <c r="BC168" s="218"/>
      <c r="BD168" s="218"/>
      <c r="BE168" s="218"/>
      <c r="BF168" s="218"/>
      <c r="BG168" s="218"/>
      <c r="BH168" s="218"/>
    </row>
    <row r="169" spans="1:60" ht="22.5" outlineLevel="1" x14ac:dyDescent="0.2">
      <c r="A169" s="219"/>
      <c r="B169" s="230"/>
      <c r="C169" s="274" t="s">
        <v>295</v>
      </c>
      <c r="D169" s="234"/>
      <c r="E169" s="239">
        <v>0.01</v>
      </c>
      <c r="F169" s="244"/>
      <c r="G169" s="244"/>
      <c r="H169" s="244"/>
      <c r="I169" s="244"/>
      <c r="J169" s="244"/>
      <c r="K169" s="244"/>
      <c r="L169" s="244"/>
      <c r="M169" s="244"/>
      <c r="N169" s="244"/>
      <c r="O169" s="244"/>
      <c r="P169" s="244"/>
      <c r="Q169" s="244"/>
      <c r="R169" s="244"/>
      <c r="S169" s="244"/>
      <c r="T169" s="245"/>
      <c r="U169" s="244"/>
      <c r="V169" s="218"/>
      <c r="W169" s="218"/>
      <c r="X169" s="218"/>
      <c r="Y169" s="218"/>
      <c r="Z169" s="218"/>
      <c r="AA169" s="218"/>
      <c r="AB169" s="218"/>
      <c r="AC169" s="218"/>
      <c r="AD169" s="218"/>
      <c r="AE169" s="218"/>
      <c r="AF169" s="218"/>
      <c r="AG169" s="218" t="s">
        <v>130</v>
      </c>
      <c r="AH169" s="218">
        <v>0</v>
      </c>
      <c r="AI169" s="218"/>
      <c r="AJ169" s="218"/>
      <c r="AK169" s="218"/>
      <c r="AL169" s="218"/>
      <c r="AM169" s="218"/>
      <c r="AN169" s="218"/>
      <c r="AO169" s="218"/>
      <c r="AP169" s="218"/>
      <c r="AQ169" s="218"/>
      <c r="AR169" s="218"/>
      <c r="AS169" s="218"/>
      <c r="AT169" s="218"/>
      <c r="AU169" s="218"/>
      <c r="AV169" s="218"/>
      <c r="AW169" s="218"/>
      <c r="AX169" s="218"/>
      <c r="AY169" s="218"/>
      <c r="AZ169" s="218"/>
      <c r="BA169" s="218"/>
      <c r="BB169" s="218"/>
      <c r="BC169" s="218"/>
      <c r="BD169" s="218"/>
      <c r="BE169" s="218"/>
      <c r="BF169" s="218"/>
      <c r="BG169" s="218"/>
      <c r="BH169" s="218"/>
    </row>
    <row r="170" spans="1:60" outlineLevel="1" x14ac:dyDescent="0.2">
      <c r="A170" s="219"/>
      <c r="B170" s="230"/>
      <c r="C170" s="274" t="s">
        <v>296</v>
      </c>
      <c r="D170" s="234"/>
      <c r="E170" s="239"/>
      <c r="F170" s="244"/>
      <c r="G170" s="244"/>
      <c r="H170" s="244"/>
      <c r="I170" s="244"/>
      <c r="J170" s="244"/>
      <c r="K170" s="244"/>
      <c r="L170" s="244"/>
      <c r="M170" s="244"/>
      <c r="N170" s="244"/>
      <c r="O170" s="244"/>
      <c r="P170" s="244"/>
      <c r="Q170" s="244"/>
      <c r="R170" s="244"/>
      <c r="S170" s="244"/>
      <c r="T170" s="245"/>
      <c r="U170" s="244"/>
      <c r="V170" s="218"/>
      <c r="W170" s="218"/>
      <c r="X170" s="218"/>
      <c r="Y170" s="218"/>
      <c r="Z170" s="218"/>
      <c r="AA170" s="218"/>
      <c r="AB170" s="218"/>
      <c r="AC170" s="218"/>
      <c r="AD170" s="218"/>
      <c r="AE170" s="218"/>
      <c r="AF170" s="218"/>
      <c r="AG170" s="218" t="s">
        <v>130</v>
      </c>
      <c r="AH170" s="218">
        <v>0</v>
      </c>
      <c r="AI170" s="218"/>
      <c r="AJ170" s="218"/>
      <c r="AK170" s="218"/>
      <c r="AL170" s="218"/>
      <c r="AM170" s="218"/>
      <c r="AN170" s="218"/>
      <c r="AO170" s="218"/>
      <c r="AP170" s="218"/>
      <c r="AQ170" s="218"/>
      <c r="AR170" s="218"/>
      <c r="AS170" s="218"/>
      <c r="AT170" s="218"/>
      <c r="AU170" s="218"/>
      <c r="AV170" s="218"/>
      <c r="AW170" s="218"/>
      <c r="AX170" s="218"/>
      <c r="AY170" s="218"/>
      <c r="AZ170" s="218"/>
      <c r="BA170" s="218"/>
      <c r="BB170" s="218"/>
      <c r="BC170" s="218"/>
      <c r="BD170" s="218"/>
      <c r="BE170" s="218"/>
      <c r="BF170" s="218"/>
      <c r="BG170" s="218"/>
      <c r="BH170" s="218"/>
    </row>
    <row r="171" spans="1:60" outlineLevel="1" x14ac:dyDescent="0.2">
      <c r="A171" s="219"/>
      <c r="B171" s="230"/>
      <c r="C171" s="274" t="s">
        <v>297</v>
      </c>
      <c r="D171" s="234"/>
      <c r="E171" s="239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5"/>
      <c r="U171" s="244"/>
      <c r="V171" s="218"/>
      <c r="W171" s="218"/>
      <c r="X171" s="218"/>
      <c r="Y171" s="218"/>
      <c r="Z171" s="218"/>
      <c r="AA171" s="218"/>
      <c r="AB171" s="218"/>
      <c r="AC171" s="218"/>
      <c r="AD171" s="218"/>
      <c r="AE171" s="218"/>
      <c r="AF171" s="218"/>
      <c r="AG171" s="218" t="s">
        <v>130</v>
      </c>
      <c r="AH171" s="218">
        <v>0</v>
      </c>
      <c r="AI171" s="218"/>
      <c r="AJ171" s="218"/>
      <c r="AK171" s="218"/>
      <c r="AL171" s="218"/>
      <c r="AM171" s="218"/>
      <c r="AN171" s="218"/>
      <c r="AO171" s="218"/>
      <c r="AP171" s="218"/>
      <c r="AQ171" s="218"/>
      <c r="AR171" s="218"/>
      <c r="AS171" s="218"/>
      <c r="AT171" s="218"/>
      <c r="AU171" s="218"/>
      <c r="AV171" s="218"/>
      <c r="AW171" s="218"/>
      <c r="AX171" s="218"/>
      <c r="AY171" s="218"/>
      <c r="AZ171" s="218"/>
      <c r="BA171" s="218"/>
      <c r="BB171" s="218"/>
      <c r="BC171" s="218"/>
      <c r="BD171" s="218"/>
      <c r="BE171" s="218"/>
      <c r="BF171" s="218"/>
      <c r="BG171" s="218"/>
      <c r="BH171" s="218"/>
    </row>
    <row r="172" spans="1:60" ht="22.5" outlineLevel="1" x14ac:dyDescent="0.2">
      <c r="A172" s="219"/>
      <c r="B172" s="230"/>
      <c r="C172" s="274" t="s">
        <v>298</v>
      </c>
      <c r="D172" s="234"/>
      <c r="E172" s="239">
        <v>0.04</v>
      </c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5"/>
      <c r="U172" s="244"/>
      <c r="V172" s="218"/>
      <c r="W172" s="218"/>
      <c r="X172" s="218"/>
      <c r="Y172" s="218"/>
      <c r="Z172" s="218"/>
      <c r="AA172" s="218"/>
      <c r="AB172" s="218"/>
      <c r="AC172" s="218"/>
      <c r="AD172" s="218"/>
      <c r="AE172" s="218"/>
      <c r="AF172" s="218"/>
      <c r="AG172" s="218" t="s">
        <v>130</v>
      </c>
      <c r="AH172" s="218">
        <v>0</v>
      </c>
      <c r="AI172" s="218"/>
      <c r="AJ172" s="218"/>
      <c r="AK172" s="218"/>
      <c r="AL172" s="218"/>
      <c r="AM172" s="218"/>
      <c r="AN172" s="218"/>
      <c r="AO172" s="218"/>
      <c r="AP172" s="218"/>
      <c r="AQ172" s="218"/>
      <c r="AR172" s="218"/>
      <c r="AS172" s="218"/>
      <c r="AT172" s="218"/>
      <c r="AU172" s="218"/>
      <c r="AV172" s="218"/>
      <c r="AW172" s="218"/>
      <c r="AX172" s="218"/>
      <c r="AY172" s="218"/>
      <c r="AZ172" s="218"/>
      <c r="BA172" s="218"/>
      <c r="BB172" s="218"/>
      <c r="BC172" s="218"/>
      <c r="BD172" s="218"/>
      <c r="BE172" s="218"/>
      <c r="BF172" s="218"/>
      <c r="BG172" s="218"/>
      <c r="BH172" s="218"/>
    </row>
    <row r="173" spans="1:60" outlineLevel="1" x14ac:dyDescent="0.2">
      <c r="A173" s="219"/>
      <c r="B173" s="230"/>
      <c r="C173" s="274" t="s">
        <v>299</v>
      </c>
      <c r="D173" s="234"/>
      <c r="E173" s="239">
        <v>0.02</v>
      </c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5"/>
      <c r="U173" s="244"/>
      <c r="V173" s="218"/>
      <c r="W173" s="218"/>
      <c r="X173" s="218"/>
      <c r="Y173" s="218"/>
      <c r="Z173" s="218"/>
      <c r="AA173" s="218"/>
      <c r="AB173" s="218"/>
      <c r="AC173" s="218"/>
      <c r="AD173" s="218"/>
      <c r="AE173" s="218"/>
      <c r="AF173" s="218"/>
      <c r="AG173" s="218" t="s">
        <v>130</v>
      </c>
      <c r="AH173" s="218">
        <v>0</v>
      </c>
      <c r="AI173" s="218"/>
      <c r="AJ173" s="218"/>
      <c r="AK173" s="218"/>
      <c r="AL173" s="218"/>
      <c r="AM173" s="218"/>
      <c r="AN173" s="218"/>
      <c r="AO173" s="218"/>
      <c r="AP173" s="218"/>
      <c r="AQ173" s="218"/>
      <c r="AR173" s="218"/>
      <c r="AS173" s="218"/>
      <c r="AT173" s="218"/>
      <c r="AU173" s="218"/>
      <c r="AV173" s="218"/>
      <c r="AW173" s="218"/>
      <c r="AX173" s="218"/>
      <c r="AY173" s="218"/>
      <c r="AZ173" s="218"/>
      <c r="BA173" s="218"/>
      <c r="BB173" s="218"/>
      <c r="BC173" s="218"/>
      <c r="BD173" s="218"/>
      <c r="BE173" s="218"/>
      <c r="BF173" s="218"/>
      <c r="BG173" s="218"/>
      <c r="BH173" s="218"/>
    </row>
    <row r="174" spans="1:60" outlineLevel="1" x14ac:dyDescent="0.2">
      <c r="A174" s="219"/>
      <c r="B174" s="230"/>
      <c r="C174" s="274" t="s">
        <v>300</v>
      </c>
      <c r="D174" s="234"/>
      <c r="E174" s="239">
        <v>0.01</v>
      </c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5"/>
      <c r="U174" s="244"/>
      <c r="V174" s="218"/>
      <c r="W174" s="218"/>
      <c r="X174" s="218"/>
      <c r="Y174" s="218"/>
      <c r="Z174" s="218"/>
      <c r="AA174" s="218"/>
      <c r="AB174" s="218"/>
      <c r="AC174" s="218"/>
      <c r="AD174" s="218"/>
      <c r="AE174" s="218"/>
      <c r="AF174" s="218"/>
      <c r="AG174" s="218" t="s">
        <v>130</v>
      </c>
      <c r="AH174" s="218">
        <v>0</v>
      </c>
      <c r="AI174" s="218"/>
      <c r="AJ174" s="218"/>
      <c r="AK174" s="218"/>
      <c r="AL174" s="218"/>
      <c r="AM174" s="218"/>
      <c r="AN174" s="218"/>
      <c r="AO174" s="218"/>
      <c r="AP174" s="218"/>
      <c r="AQ174" s="218"/>
      <c r="AR174" s="218"/>
      <c r="AS174" s="218"/>
      <c r="AT174" s="218"/>
      <c r="AU174" s="218"/>
      <c r="AV174" s="218"/>
      <c r="AW174" s="218"/>
      <c r="AX174" s="218"/>
      <c r="AY174" s="218"/>
      <c r="AZ174" s="218"/>
      <c r="BA174" s="218"/>
      <c r="BB174" s="218"/>
      <c r="BC174" s="218"/>
      <c r="BD174" s="218"/>
      <c r="BE174" s="218"/>
      <c r="BF174" s="218"/>
      <c r="BG174" s="218"/>
      <c r="BH174" s="218"/>
    </row>
    <row r="175" spans="1:60" ht="22.5" outlineLevel="1" x14ac:dyDescent="0.2">
      <c r="A175" s="219"/>
      <c r="B175" s="230"/>
      <c r="C175" s="274" t="s">
        <v>301</v>
      </c>
      <c r="D175" s="234"/>
      <c r="E175" s="239">
        <v>0.09</v>
      </c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5"/>
      <c r="U175" s="244"/>
      <c r="V175" s="218"/>
      <c r="W175" s="218"/>
      <c r="X175" s="218"/>
      <c r="Y175" s="218"/>
      <c r="Z175" s="218"/>
      <c r="AA175" s="218"/>
      <c r="AB175" s="218"/>
      <c r="AC175" s="218"/>
      <c r="AD175" s="218"/>
      <c r="AE175" s="218"/>
      <c r="AF175" s="218"/>
      <c r="AG175" s="218" t="s">
        <v>130</v>
      </c>
      <c r="AH175" s="218">
        <v>0</v>
      </c>
      <c r="AI175" s="218"/>
      <c r="AJ175" s="218"/>
      <c r="AK175" s="218"/>
      <c r="AL175" s="218"/>
      <c r="AM175" s="218"/>
      <c r="AN175" s="218"/>
      <c r="AO175" s="218"/>
      <c r="AP175" s="218"/>
      <c r="AQ175" s="218"/>
      <c r="AR175" s="218"/>
      <c r="AS175" s="218"/>
      <c r="AT175" s="218"/>
      <c r="AU175" s="218"/>
      <c r="AV175" s="218"/>
      <c r="AW175" s="218"/>
      <c r="AX175" s="218"/>
      <c r="AY175" s="218"/>
      <c r="AZ175" s="218"/>
      <c r="BA175" s="218"/>
      <c r="BB175" s="218"/>
      <c r="BC175" s="218"/>
      <c r="BD175" s="218"/>
      <c r="BE175" s="218"/>
      <c r="BF175" s="218"/>
      <c r="BG175" s="218"/>
      <c r="BH175" s="218"/>
    </row>
    <row r="176" spans="1:60" outlineLevel="1" x14ac:dyDescent="0.2">
      <c r="A176" s="219"/>
      <c r="B176" s="230"/>
      <c r="C176" s="274" t="s">
        <v>302</v>
      </c>
      <c r="D176" s="234"/>
      <c r="E176" s="239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5"/>
      <c r="U176" s="244"/>
      <c r="V176" s="218"/>
      <c r="W176" s="218"/>
      <c r="X176" s="218"/>
      <c r="Y176" s="218"/>
      <c r="Z176" s="218"/>
      <c r="AA176" s="218"/>
      <c r="AB176" s="218"/>
      <c r="AC176" s="218"/>
      <c r="AD176" s="218"/>
      <c r="AE176" s="218"/>
      <c r="AF176" s="218"/>
      <c r="AG176" s="218" t="s">
        <v>130</v>
      </c>
      <c r="AH176" s="218">
        <v>0</v>
      </c>
      <c r="AI176" s="218"/>
      <c r="AJ176" s="218"/>
      <c r="AK176" s="218"/>
      <c r="AL176" s="218"/>
      <c r="AM176" s="218"/>
      <c r="AN176" s="218"/>
      <c r="AO176" s="218"/>
      <c r="AP176" s="218"/>
      <c r="AQ176" s="218"/>
      <c r="AR176" s="218"/>
      <c r="AS176" s="218"/>
      <c r="AT176" s="218"/>
      <c r="AU176" s="218"/>
      <c r="AV176" s="218"/>
      <c r="AW176" s="218"/>
      <c r="AX176" s="218"/>
      <c r="AY176" s="218"/>
      <c r="AZ176" s="218"/>
      <c r="BA176" s="218"/>
      <c r="BB176" s="218"/>
      <c r="BC176" s="218"/>
      <c r="BD176" s="218"/>
      <c r="BE176" s="218"/>
      <c r="BF176" s="218"/>
      <c r="BG176" s="218"/>
      <c r="BH176" s="218"/>
    </row>
    <row r="177" spans="1:60" outlineLevel="1" x14ac:dyDescent="0.2">
      <c r="A177" s="219">
        <v>37</v>
      </c>
      <c r="B177" s="230" t="s">
        <v>303</v>
      </c>
      <c r="C177" s="272" t="s">
        <v>304</v>
      </c>
      <c r="D177" s="232" t="s">
        <v>143</v>
      </c>
      <c r="E177" s="237">
        <v>0.3639</v>
      </c>
      <c r="F177" s="243"/>
      <c r="G177" s="244">
        <f>ROUND(E177*F177,2)</f>
        <v>0</v>
      </c>
      <c r="H177" s="243"/>
      <c r="I177" s="244">
        <f>ROUND(E177*H177,2)</f>
        <v>0</v>
      </c>
      <c r="J177" s="243"/>
      <c r="K177" s="244">
        <f>ROUND(E177*J177,2)</f>
        <v>0</v>
      </c>
      <c r="L177" s="244">
        <v>15</v>
      </c>
      <c r="M177" s="244">
        <f>G177*(1+L177/100)</f>
        <v>0</v>
      </c>
      <c r="N177" s="244">
        <v>0</v>
      </c>
      <c r="O177" s="244">
        <f>ROUND(E177*N177,2)</f>
        <v>0</v>
      </c>
      <c r="P177" s="244">
        <v>0</v>
      </c>
      <c r="Q177" s="244">
        <f>ROUND(E177*P177,2)</f>
        <v>0</v>
      </c>
      <c r="R177" s="244"/>
      <c r="S177" s="244"/>
      <c r="T177" s="245">
        <v>0</v>
      </c>
      <c r="U177" s="244">
        <f>ROUND(E177*T177,2)</f>
        <v>0</v>
      </c>
      <c r="V177" s="218"/>
      <c r="W177" s="218"/>
      <c r="X177" s="218"/>
      <c r="Y177" s="218"/>
      <c r="Z177" s="218"/>
      <c r="AA177" s="218"/>
      <c r="AB177" s="218"/>
      <c r="AC177" s="218"/>
      <c r="AD177" s="218"/>
      <c r="AE177" s="218"/>
      <c r="AF177" s="218"/>
      <c r="AG177" s="218" t="s">
        <v>257</v>
      </c>
      <c r="AH177" s="218"/>
      <c r="AI177" s="218"/>
      <c r="AJ177" s="218"/>
      <c r="AK177" s="218"/>
      <c r="AL177" s="218"/>
      <c r="AM177" s="218"/>
      <c r="AN177" s="218"/>
      <c r="AO177" s="218"/>
      <c r="AP177" s="218"/>
      <c r="AQ177" s="218"/>
      <c r="AR177" s="218"/>
      <c r="AS177" s="218"/>
      <c r="AT177" s="218"/>
      <c r="AU177" s="218"/>
      <c r="AV177" s="218"/>
      <c r="AW177" s="218"/>
      <c r="AX177" s="218"/>
      <c r="AY177" s="218"/>
      <c r="AZ177" s="218"/>
      <c r="BA177" s="218"/>
      <c r="BB177" s="218"/>
      <c r="BC177" s="218"/>
      <c r="BD177" s="218"/>
      <c r="BE177" s="218"/>
      <c r="BF177" s="218"/>
      <c r="BG177" s="218"/>
      <c r="BH177" s="218"/>
    </row>
    <row r="178" spans="1:60" outlineLevel="1" x14ac:dyDescent="0.2">
      <c r="A178" s="219"/>
      <c r="B178" s="230"/>
      <c r="C178" s="274" t="s">
        <v>221</v>
      </c>
      <c r="D178" s="234"/>
      <c r="E178" s="239"/>
      <c r="F178" s="244"/>
      <c r="G178" s="244"/>
      <c r="H178" s="244"/>
      <c r="I178" s="244"/>
      <c r="J178" s="244"/>
      <c r="K178" s="244"/>
      <c r="L178" s="244"/>
      <c r="M178" s="244"/>
      <c r="N178" s="244"/>
      <c r="O178" s="244"/>
      <c r="P178" s="244"/>
      <c r="Q178" s="244"/>
      <c r="R178" s="244"/>
      <c r="S178" s="244"/>
      <c r="T178" s="245"/>
      <c r="U178" s="244"/>
      <c r="V178" s="218"/>
      <c r="W178" s="218"/>
      <c r="X178" s="218"/>
      <c r="Y178" s="218"/>
      <c r="Z178" s="218"/>
      <c r="AA178" s="218"/>
      <c r="AB178" s="218"/>
      <c r="AC178" s="218"/>
      <c r="AD178" s="218"/>
      <c r="AE178" s="218"/>
      <c r="AF178" s="218"/>
      <c r="AG178" s="218" t="s">
        <v>130</v>
      </c>
      <c r="AH178" s="218">
        <v>0</v>
      </c>
      <c r="AI178" s="218"/>
      <c r="AJ178" s="218"/>
      <c r="AK178" s="218"/>
      <c r="AL178" s="218"/>
      <c r="AM178" s="218"/>
      <c r="AN178" s="218"/>
      <c r="AO178" s="218"/>
      <c r="AP178" s="218"/>
      <c r="AQ178" s="218"/>
      <c r="AR178" s="218"/>
      <c r="AS178" s="218"/>
      <c r="AT178" s="218"/>
      <c r="AU178" s="218"/>
      <c r="AV178" s="218"/>
      <c r="AW178" s="218"/>
      <c r="AX178" s="218"/>
      <c r="AY178" s="218"/>
      <c r="AZ178" s="218"/>
      <c r="BA178" s="218"/>
      <c r="BB178" s="218"/>
      <c r="BC178" s="218"/>
      <c r="BD178" s="218"/>
      <c r="BE178" s="218"/>
      <c r="BF178" s="218"/>
      <c r="BG178" s="218"/>
      <c r="BH178" s="218"/>
    </row>
    <row r="179" spans="1:60" outlineLevel="1" x14ac:dyDescent="0.2">
      <c r="A179" s="219"/>
      <c r="B179" s="230"/>
      <c r="C179" s="274" t="s">
        <v>212</v>
      </c>
      <c r="D179" s="234"/>
      <c r="E179" s="239"/>
      <c r="F179" s="244"/>
      <c r="G179" s="244"/>
      <c r="H179" s="244"/>
      <c r="I179" s="244"/>
      <c r="J179" s="244"/>
      <c r="K179" s="244"/>
      <c r="L179" s="244"/>
      <c r="M179" s="244"/>
      <c r="N179" s="244"/>
      <c r="O179" s="244"/>
      <c r="P179" s="244"/>
      <c r="Q179" s="244"/>
      <c r="R179" s="244"/>
      <c r="S179" s="244"/>
      <c r="T179" s="245"/>
      <c r="U179" s="244"/>
      <c r="V179" s="218"/>
      <c r="W179" s="218"/>
      <c r="X179" s="218"/>
      <c r="Y179" s="218"/>
      <c r="Z179" s="218"/>
      <c r="AA179" s="218"/>
      <c r="AB179" s="218"/>
      <c r="AC179" s="218"/>
      <c r="AD179" s="218"/>
      <c r="AE179" s="218"/>
      <c r="AF179" s="218"/>
      <c r="AG179" s="218" t="s">
        <v>130</v>
      </c>
      <c r="AH179" s="218">
        <v>0</v>
      </c>
      <c r="AI179" s="218"/>
      <c r="AJ179" s="218"/>
      <c r="AK179" s="218"/>
      <c r="AL179" s="218"/>
      <c r="AM179" s="218"/>
      <c r="AN179" s="218"/>
      <c r="AO179" s="218"/>
      <c r="AP179" s="218"/>
      <c r="AQ179" s="218"/>
      <c r="AR179" s="218"/>
      <c r="AS179" s="218"/>
      <c r="AT179" s="218"/>
      <c r="AU179" s="218"/>
      <c r="AV179" s="218"/>
      <c r="AW179" s="218"/>
      <c r="AX179" s="218"/>
      <c r="AY179" s="218"/>
      <c r="AZ179" s="218"/>
      <c r="BA179" s="218"/>
      <c r="BB179" s="218"/>
      <c r="BC179" s="218"/>
      <c r="BD179" s="218"/>
      <c r="BE179" s="218"/>
      <c r="BF179" s="218"/>
      <c r="BG179" s="218"/>
      <c r="BH179" s="218"/>
    </row>
    <row r="180" spans="1:60" ht="22.5" outlineLevel="1" x14ac:dyDescent="0.2">
      <c r="A180" s="219"/>
      <c r="B180" s="230"/>
      <c r="C180" s="274" t="s">
        <v>305</v>
      </c>
      <c r="D180" s="234"/>
      <c r="E180" s="239">
        <v>0.03</v>
      </c>
      <c r="F180" s="244"/>
      <c r="G180" s="244"/>
      <c r="H180" s="244"/>
      <c r="I180" s="244"/>
      <c r="J180" s="244"/>
      <c r="K180" s="244"/>
      <c r="L180" s="244"/>
      <c r="M180" s="244"/>
      <c r="N180" s="244"/>
      <c r="O180" s="244"/>
      <c r="P180" s="244"/>
      <c r="Q180" s="244"/>
      <c r="R180" s="244"/>
      <c r="S180" s="244"/>
      <c r="T180" s="245"/>
      <c r="U180" s="244"/>
      <c r="V180" s="218"/>
      <c r="W180" s="218"/>
      <c r="X180" s="218"/>
      <c r="Y180" s="218"/>
      <c r="Z180" s="218"/>
      <c r="AA180" s="218"/>
      <c r="AB180" s="218"/>
      <c r="AC180" s="218"/>
      <c r="AD180" s="218"/>
      <c r="AE180" s="218"/>
      <c r="AF180" s="218"/>
      <c r="AG180" s="218" t="s">
        <v>130</v>
      </c>
      <c r="AH180" s="218">
        <v>0</v>
      </c>
      <c r="AI180" s="218"/>
      <c r="AJ180" s="218"/>
      <c r="AK180" s="218"/>
      <c r="AL180" s="218"/>
      <c r="AM180" s="218"/>
      <c r="AN180" s="218"/>
      <c r="AO180" s="218"/>
      <c r="AP180" s="218"/>
      <c r="AQ180" s="218"/>
      <c r="AR180" s="218"/>
      <c r="AS180" s="218"/>
      <c r="AT180" s="218"/>
      <c r="AU180" s="218"/>
      <c r="AV180" s="218"/>
      <c r="AW180" s="218"/>
      <c r="AX180" s="218"/>
      <c r="AY180" s="218"/>
      <c r="AZ180" s="218"/>
      <c r="BA180" s="218"/>
      <c r="BB180" s="218"/>
      <c r="BC180" s="218"/>
      <c r="BD180" s="218"/>
      <c r="BE180" s="218"/>
      <c r="BF180" s="218"/>
      <c r="BG180" s="218"/>
      <c r="BH180" s="218"/>
    </row>
    <row r="181" spans="1:60" ht="22.5" outlineLevel="1" x14ac:dyDescent="0.2">
      <c r="A181" s="219"/>
      <c r="B181" s="230"/>
      <c r="C181" s="274" t="s">
        <v>306</v>
      </c>
      <c r="D181" s="234"/>
      <c r="E181" s="239">
        <v>0.01</v>
      </c>
      <c r="F181" s="244"/>
      <c r="G181" s="244"/>
      <c r="H181" s="244"/>
      <c r="I181" s="244"/>
      <c r="J181" s="244"/>
      <c r="K181" s="244"/>
      <c r="L181" s="244"/>
      <c r="M181" s="244"/>
      <c r="N181" s="244"/>
      <c r="O181" s="244"/>
      <c r="P181" s="244"/>
      <c r="Q181" s="244"/>
      <c r="R181" s="244"/>
      <c r="S181" s="244"/>
      <c r="T181" s="245"/>
      <c r="U181" s="244"/>
      <c r="V181" s="218"/>
      <c r="W181" s="218"/>
      <c r="X181" s="218"/>
      <c r="Y181" s="218"/>
      <c r="Z181" s="218"/>
      <c r="AA181" s="218"/>
      <c r="AB181" s="218"/>
      <c r="AC181" s="218"/>
      <c r="AD181" s="218"/>
      <c r="AE181" s="218"/>
      <c r="AF181" s="218"/>
      <c r="AG181" s="218" t="s">
        <v>130</v>
      </c>
      <c r="AH181" s="218">
        <v>0</v>
      </c>
      <c r="AI181" s="218"/>
      <c r="AJ181" s="218"/>
      <c r="AK181" s="218"/>
      <c r="AL181" s="218"/>
      <c r="AM181" s="218"/>
      <c r="AN181" s="218"/>
      <c r="AO181" s="218"/>
      <c r="AP181" s="218"/>
      <c r="AQ181" s="218"/>
      <c r="AR181" s="218"/>
      <c r="AS181" s="218"/>
      <c r="AT181" s="218"/>
      <c r="AU181" s="218"/>
      <c r="AV181" s="218"/>
      <c r="AW181" s="218"/>
      <c r="AX181" s="218"/>
      <c r="AY181" s="218"/>
      <c r="AZ181" s="218"/>
      <c r="BA181" s="218"/>
      <c r="BB181" s="218"/>
      <c r="BC181" s="218"/>
      <c r="BD181" s="218"/>
      <c r="BE181" s="218"/>
      <c r="BF181" s="218"/>
      <c r="BG181" s="218"/>
      <c r="BH181" s="218"/>
    </row>
    <row r="182" spans="1:60" outlineLevel="1" x14ac:dyDescent="0.2">
      <c r="A182" s="219"/>
      <c r="B182" s="230"/>
      <c r="C182" s="274" t="s">
        <v>307</v>
      </c>
      <c r="D182" s="234"/>
      <c r="E182" s="239"/>
      <c r="F182" s="244"/>
      <c r="G182" s="244"/>
      <c r="H182" s="244"/>
      <c r="I182" s="244"/>
      <c r="J182" s="244"/>
      <c r="K182" s="244"/>
      <c r="L182" s="244"/>
      <c r="M182" s="244"/>
      <c r="N182" s="244"/>
      <c r="O182" s="244"/>
      <c r="P182" s="244"/>
      <c r="Q182" s="244"/>
      <c r="R182" s="244"/>
      <c r="S182" s="244"/>
      <c r="T182" s="245"/>
      <c r="U182" s="244"/>
      <c r="V182" s="218"/>
      <c r="W182" s="218"/>
      <c r="X182" s="218"/>
      <c r="Y182" s="218"/>
      <c r="Z182" s="218"/>
      <c r="AA182" s="218"/>
      <c r="AB182" s="218"/>
      <c r="AC182" s="218"/>
      <c r="AD182" s="218"/>
      <c r="AE182" s="218"/>
      <c r="AF182" s="218"/>
      <c r="AG182" s="218" t="s">
        <v>130</v>
      </c>
      <c r="AH182" s="218">
        <v>0</v>
      </c>
      <c r="AI182" s="218"/>
      <c r="AJ182" s="218"/>
      <c r="AK182" s="218"/>
      <c r="AL182" s="218"/>
      <c r="AM182" s="218"/>
      <c r="AN182" s="218"/>
      <c r="AO182" s="218"/>
      <c r="AP182" s="218"/>
      <c r="AQ182" s="218"/>
      <c r="AR182" s="218"/>
      <c r="AS182" s="218"/>
      <c r="AT182" s="218"/>
      <c r="AU182" s="218"/>
      <c r="AV182" s="218"/>
      <c r="AW182" s="218"/>
      <c r="AX182" s="218"/>
      <c r="AY182" s="218"/>
      <c r="AZ182" s="218"/>
      <c r="BA182" s="218"/>
      <c r="BB182" s="218"/>
      <c r="BC182" s="218"/>
      <c r="BD182" s="218"/>
      <c r="BE182" s="218"/>
      <c r="BF182" s="218"/>
      <c r="BG182" s="218"/>
      <c r="BH182" s="218"/>
    </row>
    <row r="183" spans="1:60" outlineLevel="1" x14ac:dyDescent="0.2">
      <c r="A183" s="219"/>
      <c r="B183" s="230"/>
      <c r="C183" s="274" t="s">
        <v>308</v>
      </c>
      <c r="D183" s="234"/>
      <c r="E183" s="239"/>
      <c r="F183" s="244"/>
      <c r="G183" s="244"/>
      <c r="H183" s="244"/>
      <c r="I183" s="244"/>
      <c r="J183" s="244"/>
      <c r="K183" s="244"/>
      <c r="L183" s="244"/>
      <c r="M183" s="244"/>
      <c r="N183" s="244"/>
      <c r="O183" s="244"/>
      <c r="P183" s="244"/>
      <c r="Q183" s="244"/>
      <c r="R183" s="244"/>
      <c r="S183" s="244"/>
      <c r="T183" s="245"/>
      <c r="U183" s="244"/>
      <c r="V183" s="218"/>
      <c r="W183" s="218"/>
      <c r="X183" s="218"/>
      <c r="Y183" s="218"/>
      <c r="Z183" s="218"/>
      <c r="AA183" s="218"/>
      <c r="AB183" s="218"/>
      <c r="AC183" s="218"/>
      <c r="AD183" s="218"/>
      <c r="AE183" s="218"/>
      <c r="AF183" s="218"/>
      <c r="AG183" s="218" t="s">
        <v>130</v>
      </c>
      <c r="AH183" s="218">
        <v>0</v>
      </c>
      <c r="AI183" s="218"/>
      <c r="AJ183" s="218"/>
      <c r="AK183" s="218"/>
      <c r="AL183" s="218"/>
      <c r="AM183" s="218"/>
      <c r="AN183" s="218"/>
      <c r="AO183" s="218"/>
      <c r="AP183" s="218"/>
      <c r="AQ183" s="218"/>
      <c r="AR183" s="218"/>
      <c r="AS183" s="218"/>
      <c r="AT183" s="218"/>
      <c r="AU183" s="218"/>
      <c r="AV183" s="218"/>
      <c r="AW183" s="218"/>
      <c r="AX183" s="218"/>
      <c r="AY183" s="218"/>
      <c r="AZ183" s="218"/>
      <c r="BA183" s="218"/>
      <c r="BB183" s="218"/>
      <c r="BC183" s="218"/>
      <c r="BD183" s="218"/>
      <c r="BE183" s="218"/>
      <c r="BF183" s="218"/>
      <c r="BG183" s="218"/>
      <c r="BH183" s="218"/>
    </row>
    <row r="184" spans="1:60" ht="22.5" outlineLevel="1" x14ac:dyDescent="0.2">
      <c r="A184" s="219"/>
      <c r="B184" s="230"/>
      <c r="C184" s="274" t="s">
        <v>309</v>
      </c>
      <c r="D184" s="234"/>
      <c r="E184" s="239">
        <v>0.01</v>
      </c>
      <c r="F184" s="244"/>
      <c r="G184" s="244"/>
      <c r="H184" s="244"/>
      <c r="I184" s="244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5"/>
      <c r="U184" s="244"/>
      <c r="V184" s="218"/>
      <c r="W184" s="218"/>
      <c r="X184" s="218"/>
      <c r="Y184" s="218"/>
      <c r="Z184" s="218"/>
      <c r="AA184" s="218"/>
      <c r="AB184" s="218"/>
      <c r="AC184" s="218"/>
      <c r="AD184" s="218"/>
      <c r="AE184" s="218"/>
      <c r="AF184" s="218"/>
      <c r="AG184" s="218" t="s">
        <v>130</v>
      </c>
      <c r="AH184" s="218">
        <v>0</v>
      </c>
      <c r="AI184" s="218"/>
      <c r="AJ184" s="218"/>
      <c r="AK184" s="218"/>
      <c r="AL184" s="218"/>
      <c r="AM184" s="218"/>
      <c r="AN184" s="218"/>
      <c r="AO184" s="218"/>
      <c r="AP184" s="218"/>
      <c r="AQ184" s="218"/>
      <c r="AR184" s="218"/>
      <c r="AS184" s="218"/>
      <c r="AT184" s="218"/>
      <c r="AU184" s="218"/>
      <c r="AV184" s="218"/>
      <c r="AW184" s="218"/>
      <c r="AX184" s="218"/>
      <c r="AY184" s="218"/>
      <c r="AZ184" s="218"/>
      <c r="BA184" s="218"/>
      <c r="BB184" s="218"/>
      <c r="BC184" s="218"/>
      <c r="BD184" s="218"/>
      <c r="BE184" s="218"/>
      <c r="BF184" s="218"/>
      <c r="BG184" s="218"/>
      <c r="BH184" s="218"/>
    </row>
    <row r="185" spans="1:60" outlineLevel="1" x14ac:dyDescent="0.2">
      <c r="A185" s="219"/>
      <c r="B185" s="230"/>
      <c r="C185" s="274" t="s">
        <v>310</v>
      </c>
      <c r="D185" s="234"/>
      <c r="E185" s="239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5"/>
      <c r="U185" s="244"/>
      <c r="V185" s="218"/>
      <c r="W185" s="218"/>
      <c r="X185" s="218"/>
      <c r="Y185" s="218"/>
      <c r="Z185" s="218"/>
      <c r="AA185" s="218"/>
      <c r="AB185" s="218"/>
      <c r="AC185" s="218"/>
      <c r="AD185" s="218"/>
      <c r="AE185" s="218"/>
      <c r="AF185" s="218"/>
      <c r="AG185" s="218" t="s">
        <v>130</v>
      </c>
      <c r="AH185" s="218">
        <v>0</v>
      </c>
      <c r="AI185" s="218"/>
      <c r="AJ185" s="218"/>
      <c r="AK185" s="218"/>
      <c r="AL185" s="218"/>
      <c r="AM185" s="218"/>
      <c r="AN185" s="218"/>
      <c r="AO185" s="218"/>
      <c r="AP185" s="218"/>
      <c r="AQ185" s="218"/>
      <c r="AR185" s="218"/>
      <c r="AS185" s="218"/>
      <c r="AT185" s="218"/>
      <c r="AU185" s="218"/>
      <c r="AV185" s="218"/>
      <c r="AW185" s="218"/>
      <c r="AX185" s="218"/>
      <c r="AY185" s="218"/>
      <c r="AZ185" s="218"/>
      <c r="BA185" s="218"/>
      <c r="BB185" s="218"/>
      <c r="BC185" s="218"/>
      <c r="BD185" s="218"/>
      <c r="BE185" s="218"/>
      <c r="BF185" s="218"/>
      <c r="BG185" s="218"/>
      <c r="BH185" s="218"/>
    </row>
    <row r="186" spans="1:60" outlineLevel="1" x14ac:dyDescent="0.2">
      <c r="A186" s="219"/>
      <c r="B186" s="230"/>
      <c r="C186" s="274" t="s">
        <v>311</v>
      </c>
      <c r="D186" s="234"/>
      <c r="E186" s="239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5"/>
      <c r="U186" s="244"/>
      <c r="V186" s="218"/>
      <c r="W186" s="218"/>
      <c r="X186" s="218"/>
      <c r="Y186" s="218"/>
      <c r="Z186" s="218"/>
      <c r="AA186" s="218"/>
      <c r="AB186" s="218"/>
      <c r="AC186" s="218"/>
      <c r="AD186" s="218"/>
      <c r="AE186" s="218"/>
      <c r="AF186" s="218"/>
      <c r="AG186" s="218" t="s">
        <v>130</v>
      </c>
      <c r="AH186" s="218">
        <v>0</v>
      </c>
      <c r="AI186" s="218"/>
      <c r="AJ186" s="218"/>
      <c r="AK186" s="218"/>
      <c r="AL186" s="218"/>
      <c r="AM186" s="218"/>
      <c r="AN186" s="218"/>
      <c r="AO186" s="218"/>
      <c r="AP186" s="218"/>
      <c r="AQ186" s="218"/>
      <c r="AR186" s="218"/>
      <c r="AS186" s="218"/>
      <c r="AT186" s="218"/>
      <c r="AU186" s="218"/>
      <c r="AV186" s="218"/>
      <c r="AW186" s="218"/>
      <c r="AX186" s="218"/>
      <c r="AY186" s="218"/>
      <c r="AZ186" s="218"/>
      <c r="BA186" s="218"/>
      <c r="BB186" s="218"/>
      <c r="BC186" s="218"/>
      <c r="BD186" s="218"/>
      <c r="BE186" s="218"/>
      <c r="BF186" s="218"/>
      <c r="BG186" s="218"/>
      <c r="BH186" s="218"/>
    </row>
    <row r="187" spans="1:60" ht="22.5" outlineLevel="1" x14ac:dyDescent="0.2">
      <c r="A187" s="219"/>
      <c r="B187" s="230"/>
      <c r="C187" s="274" t="s">
        <v>312</v>
      </c>
      <c r="D187" s="234"/>
      <c r="E187" s="239">
        <v>7.0000000000000007E-2</v>
      </c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5"/>
      <c r="U187" s="244"/>
      <c r="V187" s="218"/>
      <c r="W187" s="218"/>
      <c r="X187" s="218"/>
      <c r="Y187" s="218"/>
      <c r="Z187" s="218"/>
      <c r="AA187" s="218"/>
      <c r="AB187" s="218"/>
      <c r="AC187" s="218"/>
      <c r="AD187" s="218"/>
      <c r="AE187" s="218"/>
      <c r="AF187" s="218"/>
      <c r="AG187" s="218" t="s">
        <v>130</v>
      </c>
      <c r="AH187" s="218">
        <v>0</v>
      </c>
      <c r="AI187" s="218"/>
      <c r="AJ187" s="218"/>
      <c r="AK187" s="218"/>
      <c r="AL187" s="218"/>
      <c r="AM187" s="218"/>
      <c r="AN187" s="218"/>
      <c r="AO187" s="218"/>
      <c r="AP187" s="218"/>
      <c r="AQ187" s="218"/>
      <c r="AR187" s="218"/>
      <c r="AS187" s="218"/>
      <c r="AT187" s="218"/>
      <c r="AU187" s="218"/>
      <c r="AV187" s="218"/>
      <c r="AW187" s="218"/>
      <c r="AX187" s="218"/>
      <c r="AY187" s="218"/>
      <c r="AZ187" s="218"/>
      <c r="BA187" s="218"/>
      <c r="BB187" s="218"/>
      <c r="BC187" s="218"/>
      <c r="BD187" s="218"/>
      <c r="BE187" s="218"/>
      <c r="BF187" s="218"/>
      <c r="BG187" s="218"/>
      <c r="BH187" s="218"/>
    </row>
    <row r="188" spans="1:60" outlineLevel="1" x14ac:dyDescent="0.2">
      <c r="A188" s="219"/>
      <c r="B188" s="230"/>
      <c r="C188" s="274" t="s">
        <v>313</v>
      </c>
      <c r="D188" s="234"/>
      <c r="E188" s="239">
        <v>0.03</v>
      </c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5"/>
      <c r="U188" s="244"/>
      <c r="V188" s="218"/>
      <c r="W188" s="218"/>
      <c r="X188" s="218"/>
      <c r="Y188" s="218"/>
      <c r="Z188" s="218"/>
      <c r="AA188" s="218"/>
      <c r="AB188" s="218"/>
      <c r="AC188" s="218"/>
      <c r="AD188" s="218"/>
      <c r="AE188" s="218"/>
      <c r="AF188" s="218"/>
      <c r="AG188" s="218" t="s">
        <v>130</v>
      </c>
      <c r="AH188" s="218">
        <v>0</v>
      </c>
      <c r="AI188" s="218"/>
      <c r="AJ188" s="218"/>
      <c r="AK188" s="218"/>
      <c r="AL188" s="218"/>
      <c r="AM188" s="218"/>
      <c r="AN188" s="218"/>
      <c r="AO188" s="218"/>
      <c r="AP188" s="218"/>
      <c r="AQ188" s="218"/>
      <c r="AR188" s="218"/>
      <c r="AS188" s="218"/>
      <c r="AT188" s="218"/>
      <c r="AU188" s="218"/>
      <c r="AV188" s="218"/>
      <c r="AW188" s="218"/>
      <c r="AX188" s="218"/>
      <c r="AY188" s="218"/>
      <c r="AZ188" s="218"/>
      <c r="BA188" s="218"/>
      <c r="BB188" s="218"/>
      <c r="BC188" s="218"/>
      <c r="BD188" s="218"/>
      <c r="BE188" s="218"/>
      <c r="BF188" s="218"/>
      <c r="BG188" s="218"/>
      <c r="BH188" s="218"/>
    </row>
    <row r="189" spans="1:60" outlineLevel="1" x14ac:dyDescent="0.2">
      <c r="A189" s="219"/>
      <c r="B189" s="230"/>
      <c r="C189" s="274" t="s">
        <v>314</v>
      </c>
      <c r="D189" s="234"/>
      <c r="E189" s="239">
        <v>0.02</v>
      </c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5"/>
      <c r="U189" s="244"/>
      <c r="V189" s="218"/>
      <c r="W189" s="218"/>
      <c r="X189" s="218"/>
      <c r="Y189" s="218"/>
      <c r="Z189" s="218"/>
      <c r="AA189" s="218"/>
      <c r="AB189" s="218"/>
      <c r="AC189" s="218"/>
      <c r="AD189" s="218"/>
      <c r="AE189" s="218"/>
      <c r="AF189" s="218"/>
      <c r="AG189" s="218" t="s">
        <v>130</v>
      </c>
      <c r="AH189" s="218">
        <v>0</v>
      </c>
      <c r="AI189" s="218"/>
      <c r="AJ189" s="218"/>
      <c r="AK189" s="218"/>
      <c r="AL189" s="218"/>
      <c r="AM189" s="218"/>
      <c r="AN189" s="218"/>
      <c r="AO189" s="218"/>
      <c r="AP189" s="218"/>
      <c r="AQ189" s="218"/>
      <c r="AR189" s="218"/>
      <c r="AS189" s="218"/>
      <c r="AT189" s="218"/>
      <c r="AU189" s="218"/>
      <c r="AV189" s="218"/>
      <c r="AW189" s="218"/>
      <c r="AX189" s="218"/>
      <c r="AY189" s="218"/>
      <c r="AZ189" s="218"/>
      <c r="BA189" s="218"/>
      <c r="BB189" s="218"/>
      <c r="BC189" s="218"/>
      <c r="BD189" s="218"/>
      <c r="BE189" s="218"/>
      <c r="BF189" s="218"/>
      <c r="BG189" s="218"/>
      <c r="BH189" s="218"/>
    </row>
    <row r="190" spans="1:60" ht="22.5" outlineLevel="1" x14ac:dyDescent="0.2">
      <c r="A190" s="219"/>
      <c r="B190" s="230"/>
      <c r="C190" s="274" t="s">
        <v>315</v>
      </c>
      <c r="D190" s="234"/>
      <c r="E190" s="239">
        <v>0.17</v>
      </c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5"/>
      <c r="U190" s="244"/>
      <c r="V190" s="218"/>
      <c r="W190" s="218"/>
      <c r="X190" s="218"/>
      <c r="Y190" s="218"/>
      <c r="Z190" s="218"/>
      <c r="AA190" s="218"/>
      <c r="AB190" s="218"/>
      <c r="AC190" s="218"/>
      <c r="AD190" s="218"/>
      <c r="AE190" s="218"/>
      <c r="AF190" s="218"/>
      <c r="AG190" s="218" t="s">
        <v>130</v>
      </c>
      <c r="AH190" s="218">
        <v>0</v>
      </c>
      <c r="AI190" s="218"/>
      <c r="AJ190" s="218"/>
      <c r="AK190" s="218"/>
      <c r="AL190" s="218"/>
      <c r="AM190" s="218"/>
      <c r="AN190" s="218"/>
      <c r="AO190" s="218"/>
      <c r="AP190" s="218"/>
      <c r="AQ190" s="218"/>
      <c r="AR190" s="218"/>
      <c r="AS190" s="218"/>
      <c r="AT190" s="218"/>
      <c r="AU190" s="218"/>
      <c r="AV190" s="218"/>
      <c r="AW190" s="218"/>
      <c r="AX190" s="218"/>
      <c r="AY190" s="218"/>
      <c r="AZ190" s="218"/>
      <c r="BA190" s="218"/>
      <c r="BB190" s="218"/>
      <c r="BC190" s="218"/>
      <c r="BD190" s="218"/>
      <c r="BE190" s="218"/>
      <c r="BF190" s="218"/>
      <c r="BG190" s="218"/>
      <c r="BH190" s="218"/>
    </row>
    <row r="191" spans="1:60" outlineLevel="1" x14ac:dyDescent="0.2">
      <c r="A191" s="219"/>
      <c r="B191" s="230"/>
      <c r="C191" s="274" t="s">
        <v>316</v>
      </c>
      <c r="D191" s="234"/>
      <c r="E191" s="239">
        <v>0.01</v>
      </c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5"/>
      <c r="U191" s="244"/>
      <c r="V191" s="218"/>
      <c r="W191" s="218"/>
      <c r="X191" s="218"/>
      <c r="Y191" s="218"/>
      <c r="Z191" s="218"/>
      <c r="AA191" s="218"/>
      <c r="AB191" s="218"/>
      <c r="AC191" s="218"/>
      <c r="AD191" s="218"/>
      <c r="AE191" s="218"/>
      <c r="AF191" s="218"/>
      <c r="AG191" s="218" t="s">
        <v>130</v>
      </c>
      <c r="AH191" s="218">
        <v>0</v>
      </c>
      <c r="AI191" s="218"/>
      <c r="AJ191" s="218"/>
      <c r="AK191" s="218"/>
      <c r="AL191" s="218"/>
      <c r="AM191" s="218"/>
      <c r="AN191" s="218"/>
      <c r="AO191" s="218"/>
      <c r="AP191" s="218"/>
      <c r="AQ191" s="218"/>
      <c r="AR191" s="218"/>
      <c r="AS191" s="218"/>
      <c r="AT191" s="218"/>
      <c r="AU191" s="218"/>
      <c r="AV191" s="218"/>
      <c r="AW191" s="218"/>
      <c r="AX191" s="218"/>
      <c r="AY191" s="218"/>
      <c r="AZ191" s="218"/>
      <c r="BA191" s="218"/>
      <c r="BB191" s="218"/>
      <c r="BC191" s="218"/>
      <c r="BD191" s="218"/>
      <c r="BE191" s="218"/>
      <c r="BF191" s="218"/>
      <c r="BG191" s="218"/>
      <c r="BH191" s="218"/>
    </row>
    <row r="192" spans="1:60" outlineLevel="1" x14ac:dyDescent="0.2">
      <c r="A192" s="219">
        <v>38</v>
      </c>
      <c r="B192" s="230" t="s">
        <v>317</v>
      </c>
      <c r="C192" s="272" t="s">
        <v>318</v>
      </c>
      <c r="D192" s="232" t="s">
        <v>0</v>
      </c>
      <c r="E192" s="237">
        <v>4128.4669700000004</v>
      </c>
      <c r="F192" s="243"/>
      <c r="G192" s="244">
        <f>ROUND(E192*F192,2)</f>
        <v>0</v>
      </c>
      <c r="H192" s="243"/>
      <c r="I192" s="244">
        <f>ROUND(E192*H192,2)</f>
        <v>0</v>
      </c>
      <c r="J192" s="243"/>
      <c r="K192" s="244">
        <f>ROUND(E192*J192,2)</f>
        <v>0</v>
      </c>
      <c r="L192" s="244">
        <v>15</v>
      </c>
      <c r="M192" s="244">
        <f>G192*(1+L192/100)</f>
        <v>0</v>
      </c>
      <c r="N192" s="244">
        <v>0</v>
      </c>
      <c r="O192" s="244">
        <f>ROUND(E192*N192,2)</f>
        <v>0</v>
      </c>
      <c r="P192" s="244">
        <v>0</v>
      </c>
      <c r="Q192" s="244">
        <f>ROUND(E192*P192,2)</f>
        <v>0</v>
      </c>
      <c r="R192" s="244"/>
      <c r="S192" s="244"/>
      <c r="T192" s="245">
        <v>0</v>
      </c>
      <c r="U192" s="244">
        <f>ROUND(E192*T192,2)</f>
        <v>0</v>
      </c>
      <c r="V192" s="218"/>
      <c r="W192" s="218"/>
      <c r="X192" s="218"/>
      <c r="Y192" s="218"/>
      <c r="Z192" s="218"/>
      <c r="AA192" s="218"/>
      <c r="AB192" s="218"/>
      <c r="AC192" s="218"/>
      <c r="AD192" s="218"/>
      <c r="AE192" s="218"/>
      <c r="AF192" s="218"/>
      <c r="AG192" s="218" t="s">
        <v>197</v>
      </c>
      <c r="AH192" s="218"/>
      <c r="AI192" s="218"/>
      <c r="AJ192" s="218"/>
      <c r="AK192" s="218"/>
      <c r="AL192" s="218"/>
      <c r="AM192" s="218"/>
      <c r="AN192" s="218"/>
      <c r="AO192" s="218"/>
      <c r="AP192" s="218"/>
      <c r="AQ192" s="218"/>
      <c r="AR192" s="218"/>
      <c r="AS192" s="218"/>
      <c r="AT192" s="218"/>
      <c r="AU192" s="218"/>
      <c r="AV192" s="218"/>
      <c r="AW192" s="218"/>
      <c r="AX192" s="218"/>
      <c r="AY192" s="218"/>
      <c r="AZ192" s="218"/>
      <c r="BA192" s="218"/>
      <c r="BB192" s="218"/>
      <c r="BC192" s="218"/>
      <c r="BD192" s="218"/>
      <c r="BE192" s="218"/>
      <c r="BF192" s="218"/>
      <c r="BG192" s="218"/>
      <c r="BH192" s="218"/>
    </row>
    <row r="193" spans="1:60" x14ac:dyDescent="0.2">
      <c r="A193" s="226" t="s">
        <v>111</v>
      </c>
      <c r="B193" s="231" t="s">
        <v>72</v>
      </c>
      <c r="C193" s="273" t="s">
        <v>73</v>
      </c>
      <c r="D193" s="233"/>
      <c r="E193" s="238"/>
      <c r="F193" s="246"/>
      <c r="G193" s="246">
        <f>SUMIF(AG194:AG195,"&lt;&gt;NOR",G194:G195)</f>
        <v>0</v>
      </c>
      <c r="H193" s="246"/>
      <c r="I193" s="246">
        <f>SUM(I194:I195)</f>
        <v>0</v>
      </c>
      <c r="J193" s="246"/>
      <c r="K193" s="246">
        <f>SUM(K194:K195)</f>
        <v>0</v>
      </c>
      <c r="L193" s="246"/>
      <c r="M193" s="246">
        <f>SUM(M194:M195)</f>
        <v>0</v>
      </c>
      <c r="N193" s="246"/>
      <c r="O193" s="246">
        <f>SUM(O194:O195)</f>
        <v>0</v>
      </c>
      <c r="P193" s="246"/>
      <c r="Q193" s="246">
        <f>SUM(Q194:Q195)</f>
        <v>0</v>
      </c>
      <c r="R193" s="246"/>
      <c r="S193" s="246"/>
      <c r="T193" s="247"/>
      <c r="U193" s="246">
        <f>SUM(U194:U195)</f>
        <v>0</v>
      </c>
      <c r="AG193" t="s">
        <v>112</v>
      </c>
    </row>
    <row r="194" spans="1:60" outlineLevel="1" x14ac:dyDescent="0.2">
      <c r="A194" s="219">
        <v>39</v>
      </c>
      <c r="B194" s="230" t="s">
        <v>319</v>
      </c>
      <c r="C194" s="272" t="s">
        <v>320</v>
      </c>
      <c r="D194" s="232" t="s">
        <v>161</v>
      </c>
      <c r="E194" s="237">
        <v>90</v>
      </c>
      <c r="F194" s="243"/>
      <c r="G194" s="244">
        <f>ROUND(E194*F194,2)</f>
        <v>0</v>
      </c>
      <c r="H194" s="243"/>
      <c r="I194" s="244">
        <f>ROUND(E194*H194,2)</f>
        <v>0</v>
      </c>
      <c r="J194" s="243"/>
      <c r="K194" s="244">
        <f>ROUND(E194*J194,2)</f>
        <v>0</v>
      </c>
      <c r="L194" s="244">
        <v>15</v>
      </c>
      <c r="M194" s="244">
        <f>G194*(1+L194/100)</f>
        <v>0</v>
      </c>
      <c r="N194" s="244">
        <v>0</v>
      </c>
      <c r="O194" s="244">
        <f>ROUND(E194*N194,2)</f>
        <v>0</v>
      </c>
      <c r="P194" s="244">
        <v>0</v>
      </c>
      <c r="Q194" s="244">
        <f>ROUND(E194*P194,2)</f>
        <v>0</v>
      </c>
      <c r="R194" s="244"/>
      <c r="S194" s="244"/>
      <c r="T194" s="245">
        <v>0</v>
      </c>
      <c r="U194" s="244">
        <f>ROUND(E194*T194,2)</f>
        <v>0</v>
      </c>
      <c r="V194" s="218"/>
      <c r="W194" s="218"/>
      <c r="X194" s="218"/>
      <c r="Y194" s="218"/>
      <c r="Z194" s="218"/>
      <c r="AA194" s="218"/>
      <c r="AB194" s="218"/>
      <c r="AC194" s="218"/>
      <c r="AD194" s="218"/>
      <c r="AE194" s="218"/>
      <c r="AF194" s="218"/>
      <c r="AG194" s="218" t="s">
        <v>197</v>
      </c>
      <c r="AH194" s="218"/>
      <c r="AI194" s="218"/>
      <c r="AJ194" s="218"/>
      <c r="AK194" s="218"/>
      <c r="AL194" s="218"/>
      <c r="AM194" s="218"/>
      <c r="AN194" s="218"/>
      <c r="AO194" s="218"/>
      <c r="AP194" s="218"/>
      <c r="AQ194" s="218"/>
      <c r="AR194" s="218"/>
      <c r="AS194" s="218"/>
      <c r="AT194" s="218"/>
      <c r="AU194" s="218"/>
      <c r="AV194" s="218"/>
      <c r="AW194" s="218"/>
      <c r="AX194" s="218"/>
      <c r="AY194" s="218"/>
      <c r="AZ194" s="218"/>
      <c r="BA194" s="218"/>
      <c r="BB194" s="218"/>
      <c r="BC194" s="218"/>
      <c r="BD194" s="218"/>
      <c r="BE194" s="218"/>
      <c r="BF194" s="218"/>
      <c r="BG194" s="218"/>
      <c r="BH194" s="218"/>
    </row>
    <row r="195" spans="1:60" outlineLevel="1" x14ac:dyDescent="0.2">
      <c r="A195" s="219"/>
      <c r="B195" s="230"/>
      <c r="C195" s="274" t="s">
        <v>321</v>
      </c>
      <c r="D195" s="234"/>
      <c r="E195" s="239">
        <v>90</v>
      </c>
      <c r="F195" s="244"/>
      <c r="G195" s="244"/>
      <c r="H195" s="244"/>
      <c r="I195" s="244"/>
      <c r="J195" s="244"/>
      <c r="K195" s="244"/>
      <c r="L195" s="244"/>
      <c r="M195" s="244"/>
      <c r="N195" s="244"/>
      <c r="O195" s="244"/>
      <c r="P195" s="244"/>
      <c r="Q195" s="244"/>
      <c r="R195" s="244"/>
      <c r="S195" s="244"/>
      <c r="T195" s="245"/>
      <c r="U195" s="244"/>
      <c r="V195" s="218"/>
      <c r="W195" s="218"/>
      <c r="X195" s="218"/>
      <c r="Y195" s="218"/>
      <c r="Z195" s="218"/>
      <c r="AA195" s="218"/>
      <c r="AB195" s="218"/>
      <c r="AC195" s="218"/>
      <c r="AD195" s="218"/>
      <c r="AE195" s="218"/>
      <c r="AF195" s="218"/>
      <c r="AG195" s="218" t="s">
        <v>130</v>
      </c>
      <c r="AH195" s="218">
        <v>0</v>
      </c>
      <c r="AI195" s="218"/>
      <c r="AJ195" s="218"/>
      <c r="AK195" s="218"/>
      <c r="AL195" s="218"/>
      <c r="AM195" s="218"/>
      <c r="AN195" s="218"/>
      <c r="AO195" s="218"/>
      <c r="AP195" s="218"/>
      <c r="AQ195" s="218"/>
      <c r="AR195" s="218"/>
      <c r="AS195" s="218"/>
      <c r="AT195" s="218"/>
      <c r="AU195" s="218"/>
      <c r="AV195" s="218"/>
      <c r="AW195" s="218"/>
      <c r="AX195" s="218"/>
      <c r="AY195" s="218"/>
      <c r="AZ195" s="218"/>
      <c r="BA195" s="218"/>
      <c r="BB195" s="218"/>
      <c r="BC195" s="218"/>
      <c r="BD195" s="218"/>
      <c r="BE195" s="218"/>
      <c r="BF195" s="218"/>
      <c r="BG195" s="218"/>
      <c r="BH195" s="218"/>
    </row>
    <row r="196" spans="1:60" x14ac:dyDescent="0.2">
      <c r="A196" s="226" t="s">
        <v>111</v>
      </c>
      <c r="B196" s="231" t="s">
        <v>74</v>
      </c>
      <c r="C196" s="273" t="s">
        <v>75</v>
      </c>
      <c r="D196" s="233"/>
      <c r="E196" s="238"/>
      <c r="F196" s="246"/>
      <c r="G196" s="246">
        <f>SUMIF(AG197:AG252,"&lt;&gt;NOR",G197:G252)</f>
        <v>0</v>
      </c>
      <c r="H196" s="246"/>
      <c r="I196" s="246">
        <f>SUM(I197:I252)</f>
        <v>0</v>
      </c>
      <c r="J196" s="246"/>
      <c r="K196" s="246">
        <f>SUM(K197:K252)</f>
        <v>0</v>
      </c>
      <c r="L196" s="246"/>
      <c r="M196" s="246">
        <f>SUM(M197:M252)</f>
        <v>0</v>
      </c>
      <c r="N196" s="246"/>
      <c r="O196" s="246">
        <f>SUM(O197:O252)</f>
        <v>0</v>
      </c>
      <c r="P196" s="246"/>
      <c r="Q196" s="246">
        <f>SUM(Q197:Q252)</f>
        <v>0</v>
      </c>
      <c r="R196" s="246"/>
      <c r="S196" s="246"/>
      <c r="T196" s="247"/>
      <c r="U196" s="246">
        <f>SUM(U197:U252)</f>
        <v>0</v>
      </c>
      <c r="AG196" t="s">
        <v>112</v>
      </c>
    </row>
    <row r="197" spans="1:60" outlineLevel="1" x14ac:dyDescent="0.2">
      <c r="A197" s="219">
        <v>40</v>
      </c>
      <c r="B197" s="230" t="s">
        <v>322</v>
      </c>
      <c r="C197" s="272" t="s">
        <v>323</v>
      </c>
      <c r="D197" s="232" t="s">
        <v>128</v>
      </c>
      <c r="E197" s="237">
        <v>181.304</v>
      </c>
      <c r="F197" s="243"/>
      <c r="G197" s="244">
        <f>ROUND(E197*F197,2)</f>
        <v>0</v>
      </c>
      <c r="H197" s="243"/>
      <c r="I197" s="244">
        <f>ROUND(E197*H197,2)</f>
        <v>0</v>
      </c>
      <c r="J197" s="243"/>
      <c r="K197" s="244">
        <f>ROUND(E197*J197,2)</f>
        <v>0</v>
      </c>
      <c r="L197" s="244">
        <v>15</v>
      </c>
      <c r="M197" s="244">
        <f>G197*(1+L197/100)</f>
        <v>0</v>
      </c>
      <c r="N197" s="244">
        <v>0</v>
      </c>
      <c r="O197" s="244">
        <f>ROUND(E197*N197,2)</f>
        <v>0</v>
      </c>
      <c r="P197" s="244">
        <v>0</v>
      </c>
      <c r="Q197" s="244">
        <f>ROUND(E197*P197,2)</f>
        <v>0</v>
      </c>
      <c r="R197" s="244"/>
      <c r="S197" s="244"/>
      <c r="T197" s="245">
        <v>0</v>
      </c>
      <c r="U197" s="244">
        <f>ROUND(E197*T197,2)</f>
        <v>0</v>
      </c>
      <c r="V197" s="218"/>
      <c r="W197" s="218"/>
      <c r="X197" s="218"/>
      <c r="Y197" s="218"/>
      <c r="Z197" s="218"/>
      <c r="AA197" s="218"/>
      <c r="AB197" s="218"/>
      <c r="AC197" s="218"/>
      <c r="AD197" s="218"/>
      <c r="AE197" s="218"/>
      <c r="AF197" s="218"/>
      <c r="AG197" s="218" t="s">
        <v>197</v>
      </c>
      <c r="AH197" s="218"/>
      <c r="AI197" s="218"/>
      <c r="AJ197" s="218"/>
      <c r="AK197" s="218"/>
      <c r="AL197" s="218"/>
      <c r="AM197" s="218"/>
      <c r="AN197" s="218"/>
      <c r="AO197" s="218"/>
      <c r="AP197" s="218"/>
      <c r="AQ197" s="218"/>
      <c r="AR197" s="218"/>
      <c r="AS197" s="218"/>
      <c r="AT197" s="218"/>
      <c r="AU197" s="218"/>
      <c r="AV197" s="218"/>
      <c r="AW197" s="218"/>
      <c r="AX197" s="218"/>
      <c r="AY197" s="218"/>
      <c r="AZ197" s="218"/>
      <c r="BA197" s="218"/>
      <c r="BB197" s="218"/>
      <c r="BC197" s="218"/>
      <c r="BD197" s="218"/>
      <c r="BE197" s="218"/>
      <c r="BF197" s="218"/>
      <c r="BG197" s="218"/>
      <c r="BH197" s="218"/>
    </row>
    <row r="198" spans="1:60" outlineLevel="1" x14ac:dyDescent="0.2">
      <c r="A198" s="219"/>
      <c r="B198" s="230"/>
      <c r="C198" s="274" t="s">
        <v>202</v>
      </c>
      <c r="D198" s="234"/>
      <c r="E198" s="239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5"/>
      <c r="U198" s="244"/>
      <c r="V198" s="218"/>
      <c r="W198" s="218"/>
      <c r="X198" s="218"/>
      <c r="Y198" s="218"/>
      <c r="Z198" s="218"/>
      <c r="AA198" s="218"/>
      <c r="AB198" s="218"/>
      <c r="AC198" s="218"/>
      <c r="AD198" s="218"/>
      <c r="AE198" s="218"/>
      <c r="AF198" s="218"/>
      <c r="AG198" s="218" t="s">
        <v>130</v>
      </c>
      <c r="AH198" s="218">
        <v>0</v>
      </c>
      <c r="AI198" s="218"/>
      <c r="AJ198" s="218"/>
      <c r="AK198" s="218"/>
      <c r="AL198" s="218"/>
      <c r="AM198" s="218"/>
      <c r="AN198" s="218"/>
      <c r="AO198" s="218"/>
      <c r="AP198" s="218"/>
      <c r="AQ198" s="218"/>
      <c r="AR198" s="218"/>
      <c r="AS198" s="218"/>
      <c r="AT198" s="218"/>
      <c r="AU198" s="218"/>
      <c r="AV198" s="218"/>
      <c r="AW198" s="218"/>
      <c r="AX198" s="218"/>
      <c r="AY198" s="218"/>
      <c r="AZ198" s="218"/>
      <c r="BA198" s="218"/>
      <c r="BB198" s="218"/>
      <c r="BC198" s="218"/>
      <c r="BD198" s="218"/>
      <c r="BE198" s="218"/>
      <c r="BF198" s="218"/>
      <c r="BG198" s="218"/>
      <c r="BH198" s="218"/>
    </row>
    <row r="199" spans="1:60" outlineLevel="1" x14ac:dyDescent="0.2">
      <c r="A199" s="219"/>
      <c r="B199" s="230"/>
      <c r="C199" s="274" t="s">
        <v>324</v>
      </c>
      <c r="D199" s="234"/>
      <c r="E199" s="239">
        <v>0.85</v>
      </c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5"/>
      <c r="U199" s="244"/>
      <c r="V199" s="218"/>
      <c r="W199" s="218"/>
      <c r="X199" s="218"/>
      <c r="Y199" s="218"/>
      <c r="Z199" s="218"/>
      <c r="AA199" s="218"/>
      <c r="AB199" s="218"/>
      <c r="AC199" s="218"/>
      <c r="AD199" s="218"/>
      <c r="AE199" s="218"/>
      <c r="AF199" s="218"/>
      <c r="AG199" s="218" t="s">
        <v>130</v>
      </c>
      <c r="AH199" s="218">
        <v>0</v>
      </c>
      <c r="AI199" s="218"/>
      <c r="AJ199" s="218"/>
      <c r="AK199" s="218"/>
      <c r="AL199" s="218"/>
      <c r="AM199" s="218"/>
      <c r="AN199" s="218"/>
      <c r="AO199" s="218"/>
      <c r="AP199" s="218"/>
      <c r="AQ199" s="218"/>
      <c r="AR199" s="218"/>
      <c r="AS199" s="218"/>
      <c r="AT199" s="218"/>
      <c r="AU199" s="218"/>
      <c r="AV199" s="218"/>
      <c r="AW199" s="218"/>
      <c r="AX199" s="218"/>
      <c r="AY199" s="218"/>
      <c r="AZ199" s="218"/>
      <c r="BA199" s="218"/>
      <c r="BB199" s="218"/>
      <c r="BC199" s="218"/>
      <c r="BD199" s="218"/>
      <c r="BE199" s="218"/>
      <c r="BF199" s="218"/>
      <c r="BG199" s="218"/>
      <c r="BH199" s="218"/>
    </row>
    <row r="200" spans="1:60" outlineLevel="1" x14ac:dyDescent="0.2">
      <c r="A200" s="219"/>
      <c r="B200" s="230"/>
      <c r="C200" s="274" t="s">
        <v>325</v>
      </c>
      <c r="D200" s="234"/>
      <c r="E200" s="239">
        <v>0.49</v>
      </c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5"/>
      <c r="U200" s="244"/>
      <c r="V200" s="218"/>
      <c r="W200" s="218"/>
      <c r="X200" s="218"/>
      <c r="Y200" s="218"/>
      <c r="Z200" s="218"/>
      <c r="AA200" s="218"/>
      <c r="AB200" s="218"/>
      <c r="AC200" s="218"/>
      <c r="AD200" s="218"/>
      <c r="AE200" s="218"/>
      <c r="AF200" s="218"/>
      <c r="AG200" s="218" t="s">
        <v>130</v>
      </c>
      <c r="AH200" s="218">
        <v>0</v>
      </c>
      <c r="AI200" s="218"/>
      <c r="AJ200" s="218"/>
      <c r="AK200" s="218"/>
      <c r="AL200" s="218"/>
      <c r="AM200" s="218"/>
      <c r="AN200" s="218"/>
      <c r="AO200" s="218"/>
      <c r="AP200" s="218"/>
      <c r="AQ200" s="218"/>
      <c r="AR200" s="218"/>
      <c r="AS200" s="218"/>
      <c r="AT200" s="218"/>
      <c r="AU200" s="218"/>
      <c r="AV200" s="218"/>
      <c r="AW200" s="218"/>
      <c r="AX200" s="218"/>
      <c r="AY200" s="218"/>
      <c r="AZ200" s="218"/>
      <c r="BA200" s="218"/>
      <c r="BB200" s="218"/>
      <c r="BC200" s="218"/>
      <c r="BD200" s="218"/>
      <c r="BE200" s="218"/>
      <c r="BF200" s="218"/>
      <c r="BG200" s="218"/>
      <c r="BH200" s="218"/>
    </row>
    <row r="201" spans="1:60" outlineLevel="1" x14ac:dyDescent="0.2">
      <c r="A201" s="219"/>
      <c r="B201" s="230"/>
      <c r="C201" s="274" t="s">
        <v>326</v>
      </c>
      <c r="D201" s="234"/>
      <c r="E201" s="239">
        <v>0.54</v>
      </c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5"/>
      <c r="U201" s="244"/>
      <c r="V201" s="218"/>
      <c r="W201" s="218"/>
      <c r="X201" s="218"/>
      <c r="Y201" s="218"/>
      <c r="Z201" s="218"/>
      <c r="AA201" s="218"/>
      <c r="AB201" s="218"/>
      <c r="AC201" s="218"/>
      <c r="AD201" s="218"/>
      <c r="AE201" s="218"/>
      <c r="AF201" s="218"/>
      <c r="AG201" s="218" t="s">
        <v>130</v>
      </c>
      <c r="AH201" s="218">
        <v>0</v>
      </c>
      <c r="AI201" s="218"/>
      <c r="AJ201" s="218"/>
      <c r="AK201" s="218"/>
      <c r="AL201" s="218"/>
      <c r="AM201" s="218"/>
      <c r="AN201" s="218"/>
      <c r="AO201" s="218"/>
      <c r="AP201" s="218"/>
      <c r="AQ201" s="218"/>
      <c r="AR201" s="218"/>
      <c r="AS201" s="218"/>
      <c r="AT201" s="218"/>
      <c r="AU201" s="218"/>
      <c r="AV201" s="218"/>
      <c r="AW201" s="218"/>
      <c r="AX201" s="218"/>
      <c r="AY201" s="218"/>
      <c r="AZ201" s="218"/>
      <c r="BA201" s="218"/>
      <c r="BB201" s="218"/>
      <c r="BC201" s="218"/>
      <c r="BD201" s="218"/>
      <c r="BE201" s="218"/>
      <c r="BF201" s="218"/>
      <c r="BG201" s="218"/>
      <c r="BH201" s="218"/>
    </row>
    <row r="202" spans="1:60" outlineLevel="1" x14ac:dyDescent="0.2">
      <c r="A202" s="219"/>
      <c r="B202" s="230"/>
      <c r="C202" s="274" t="s">
        <v>327</v>
      </c>
      <c r="D202" s="234"/>
      <c r="E202" s="239">
        <v>3.04</v>
      </c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5"/>
      <c r="U202" s="244"/>
      <c r="V202" s="218"/>
      <c r="W202" s="218"/>
      <c r="X202" s="218"/>
      <c r="Y202" s="218"/>
      <c r="Z202" s="218"/>
      <c r="AA202" s="218"/>
      <c r="AB202" s="218"/>
      <c r="AC202" s="218"/>
      <c r="AD202" s="218"/>
      <c r="AE202" s="218"/>
      <c r="AF202" s="218"/>
      <c r="AG202" s="218" t="s">
        <v>130</v>
      </c>
      <c r="AH202" s="218">
        <v>0</v>
      </c>
      <c r="AI202" s="218"/>
      <c r="AJ202" s="218"/>
      <c r="AK202" s="218"/>
      <c r="AL202" s="218"/>
      <c r="AM202" s="218"/>
      <c r="AN202" s="218"/>
      <c r="AO202" s="218"/>
      <c r="AP202" s="218"/>
      <c r="AQ202" s="218"/>
      <c r="AR202" s="218"/>
      <c r="AS202" s="218"/>
      <c r="AT202" s="218"/>
      <c r="AU202" s="218"/>
      <c r="AV202" s="218"/>
      <c r="AW202" s="218"/>
      <c r="AX202" s="218"/>
      <c r="AY202" s="218"/>
      <c r="AZ202" s="218"/>
      <c r="BA202" s="218"/>
      <c r="BB202" s="218"/>
      <c r="BC202" s="218"/>
      <c r="BD202" s="218"/>
      <c r="BE202" s="218"/>
      <c r="BF202" s="218"/>
      <c r="BG202" s="218"/>
      <c r="BH202" s="218"/>
    </row>
    <row r="203" spans="1:60" outlineLevel="1" x14ac:dyDescent="0.2">
      <c r="A203" s="219"/>
      <c r="B203" s="230"/>
      <c r="C203" s="274" t="s">
        <v>211</v>
      </c>
      <c r="D203" s="234"/>
      <c r="E203" s="239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5"/>
      <c r="U203" s="244"/>
      <c r="V203" s="218"/>
      <c r="W203" s="218"/>
      <c r="X203" s="218"/>
      <c r="Y203" s="218"/>
      <c r="Z203" s="218"/>
      <c r="AA203" s="218"/>
      <c r="AB203" s="218"/>
      <c r="AC203" s="218"/>
      <c r="AD203" s="218"/>
      <c r="AE203" s="218"/>
      <c r="AF203" s="218"/>
      <c r="AG203" s="218" t="s">
        <v>130</v>
      </c>
      <c r="AH203" s="218">
        <v>0</v>
      </c>
      <c r="AI203" s="218"/>
      <c r="AJ203" s="218"/>
      <c r="AK203" s="218"/>
      <c r="AL203" s="218"/>
      <c r="AM203" s="218"/>
      <c r="AN203" s="218"/>
      <c r="AO203" s="218"/>
      <c r="AP203" s="218"/>
      <c r="AQ203" s="218"/>
      <c r="AR203" s="218"/>
      <c r="AS203" s="218"/>
      <c r="AT203" s="218"/>
      <c r="AU203" s="218"/>
      <c r="AV203" s="218"/>
      <c r="AW203" s="218"/>
      <c r="AX203" s="218"/>
      <c r="AY203" s="218"/>
      <c r="AZ203" s="218"/>
      <c r="BA203" s="218"/>
      <c r="BB203" s="218"/>
      <c r="BC203" s="218"/>
      <c r="BD203" s="218"/>
      <c r="BE203" s="218"/>
      <c r="BF203" s="218"/>
      <c r="BG203" s="218"/>
      <c r="BH203" s="218"/>
    </row>
    <row r="204" spans="1:60" outlineLevel="1" x14ac:dyDescent="0.2">
      <c r="A204" s="219"/>
      <c r="B204" s="230"/>
      <c r="C204" s="274" t="s">
        <v>212</v>
      </c>
      <c r="D204" s="234"/>
      <c r="E204" s="239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5"/>
      <c r="U204" s="244"/>
      <c r="V204" s="218"/>
      <c r="W204" s="218"/>
      <c r="X204" s="218"/>
      <c r="Y204" s="218"/>
      <c r="Z204" s="218"/>
      <c r="AA204" s="218"/>
      <c r="AB204" s="218"/>
      <c r="AC204" s="218"/>
      <c r="AD204" s="218"/>
      <c r="AE204" s="218"/>
      <c r="AF204" s="218"/>
      <c r="AG204" s="218" t="s">
        <v>130</v>
      </c>
      <c r="AH204" s="218">
        <v>0</v>
      </c>
      <c r="AI204" s="218"/>
      <c r="AJ204" s="218"/>
      <c r="AK204" s="218"/>
      <c r="AL204" s="218"/>
      <c r="AM204" s="218"/>
      <c r="AN204" s="218"/>
      <c r="AO204" s="218"/>
      <c r="AP204" s="218"/>
      <c r="AQ204" s="218"/>
      <c r="AR204" s="218"/>
      <c r="AS204" s="218"/>
      <c r="AT204" s="218"/>
      <c r="AU204" s="218"/>
      <c r="AV204" s="218"/>
      <c r="AW204" s="218"/>
      <c r="AX204" s="218"/>
      <c r="AY204" s="218"/>
      <c r="AZ204" s="218"/>
      <c r="BA204" s="218"/>
      <c r="BB204" s="218"/>
      <c r="BC204" s="218"/>
      <c r="BD204" s="218"/>
      <c r="BE204" s="218"/>
      <c r="BF204" s="218"/>
      <c r="BG204" s="218"/>
      <c r="BH204" s="218"/>
    </row>
    <row r="205" spans="1:60" outlineLevel="1" x14ac:dyDescent="0.2">
      <c r="A205" s="219"/>
      <c r="B205" s="230"/>
      <c r="C205" s="274" t="s">
        <v>328</v>
      </c>
      <c r="D205" s="234"/>
      <c r="E205" s="239">
        <v>1.92</v>
      </c>
      <c r="F205" s="244"/>
      <c r="G205" s="244"/>
      <c r="H205" s="244"/>
      <c r="I205" s="24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5"/>
      <c r="U205" s="244"/>
      <c r="V205" s="218"/>
      <c r="W205" s="218"/>
      <c r="X205" s="218"/>
      <c r="Y205" s="218"/>
      <c r="Z205" s="218"/>
      <c r="AA205" s="218"/>
      <c r="AB205" s="218"/>
      <c r="AC205" s="218"/>
      <c r="AD205" s="218"/>
      <c r="AE205" s="218"/>
      <c r="AF205" s="218"/>
      <c r="AG205" s="218" t="s">
        <v>130</v>
      </c>
      <c r="AH205" s="218">
        <v>0</v>
      </c>
      <c r="AI205" s="218"/>
      <c r="AJ205" s="218"/>
      <c r="AK205" s="218"/>
      <c r="AL205" s="218"/>
      <c r="AM205" s="218"/>
      <c r="AN205" s="218"/>
      <c r="AO205" s="218"/>
      <c r="AP205" s="218"/>
      <c r="AQ205" s="218"/>
      <c r="AR205" s="218"/>
      <c r="AS205" s="218"/>
      <c r="AT205" s="218"/>
      <c r="AU205" s="218"/>
      <c r="AV205" s="218"/>
      <c r="AW205" s="218"/>
      <c r="AX205" s="218"/>
      <c r="AY205" s="218"/>
      <c r="AZ205" s="218"/>
      <c r="BA205" s="218"/>
      <c r="BB205" s="218"/>
      <c r="BC205" s="218"/>
      <c r="BD205" s="218"/>
      <c r="BE205" s="218"/>
      <c r="BF205" s="218"/>
      <c r="BG205" s="218"/>
      <c r="BH205" s="218"/>
    </row>
    <row r="206" spans="1:60" outlineLevel="1" x14ac:dyDescent="0.2">
      <c r="A206" s="219"/>
      <c r="B206" s="230"/>
      <c r="C206" s="274" t="s">
        <v>329</v>
      </c>
      <c r="D206" s="234"/>
      <c r="E206" s="239">
        <v>0.54</v>
      </c>
      <c r="F206" s="244"/>
      <c r="G206" s="244"/>
      <c r="H206" s="244"/>
      <c r="I206" s="244"/>
      <c r="J206" s="244"/>
      <c r="K206" s="244"/>
      <c r="L206" s="244"/>
      <c r="M206" s="244"/>
      <c r="N206" s="244"/>
      <c r="O206" s="244"/>
      <c r="P206" s="244"/>
      <c r="Q206" s="244"/>
      <c r="R206" s="244"/>
      <c r="S206" s="244"/>
      <c r="T206" s="245"/>
      <c r="U206" s="244"/>
      <c r="V206" s="218"/>
      <c r="W206" s="218"/>
      <c r="X206" s="218"/>
      <c r="Y206" s="218"/>
      <c r="Z206" s="218"/>
      <c r="AA206" s="218"/>
      <c r="AB206" s="218"/>
      <c r="AC206" s="218"/>
      <c r="AD206" s="218"/>
      <c r="AE206" s="218"/>
      <c r="AF206" s="218"/>
      <c r="AG206" s="218" t="s">
        <v>130</v>
      </c>
      <c r="AH206" s="218">
        <v>0</v>
      </c>
      <c r="AI206" s="218"/>
      <c r="AJ206" s="218"/>
      <c r="AK206" s="218"/>
      <c r="AL206" s="218"/>
      <c r="AM206" s="218"/>
      <c r="AN206" s="218"/>
      <c r="AO206" s="218"/>
      <c r="AP206" s="218"/>
      <c r="AQ206" s="218"/>
      <c r="AR206" s="218"/>
      <c r="AS206" s="218"/>
      <c r="AT206" s="218"/>
      <c r="AU206" s="218"/>
      <c r="AV206" s="218"/>
      <c r="AW206" s="218"/>
      <c r="AX206" s="218"/>
      <c r="AY206" s="218"/>
      <c r="AZ206" s="218"/>
      <c r="BA206" s="218"/>
      <c r="BB206" s="218"/>
      <c r="BC206" s="218"/>
      <c r="BD206" s="218"/>
      <c r="BE206" s="218"/>
      <c r="BF206" s="218"/>
      <c r="BG206" s="218"/>
      <c r="BH206" s="218"/>
    </row>
    <row r="207" spans="1:60" outlineLevel="1" x14ac:dyDescent="0.2">
      <c r="A207" s="219"/>
      <c r="B207" s="230"/>
      <c r="C207" s="274" t="s">
        <v>330</v>
      </c>
      <c r="D207" s="234"/>
      <c r="E207" s="239">
        <v>1.28</v>
      </c>
      <c r="F207" s="244"/>
      <c r="G207" s="244"/>
      <c r="H207" s="244"/>
      <c r="I207" s="244"/>
      <c r="J207" s="244"/>
      <c r="K207" s="244"/>
      <c r="L207" s="244"/>
      <c r="M207" s="244"/>
      <c r="N207" s="244"/>
      <c r="O207" s="244"/>
      <c r="P207" s="244"/>
      <c r="Q207" s="244"/>
      <c r="R207" s="244"/>
      <c r="S207" s="244"/>
      <c r="T207" s="245"/>
      <c r="U207" s="244"/>
      <c r="V207" s="218"/>
      <c r="W207" s="218"/>
      <c r="X207" s="218"/>
      <c r="Y207" s="218"/>
      <c r="Z207" s="218"/>
      <c r="AA207" s="218"/>
      <c r="AB207" s="218"/>
      <c r="AC207" s="218"/>
      <c r="AD207" s="218"/>
      <c r="AE207" s="218"/>
      <c r="AF207" s="218"/>
      <c r="AG207" s="218" t="s">
        <v>130</v>
      </c>
      <c r="AH207" s="218">
        <v>0</v>
      </c>
      <c r="AI207" s="218"/>
      <c r="AJ207" s="218"/>
      <c r="AK207" s="218"/>
      <c r="AL207" s="218"/>
      <c r="AM207" s="218"/>
      <c r="AN207" s="218"/>
      <c r="AO207" s="218"/>
      <c r="AP207" s="218"/>
      <c r="AQ207" s="218"/>
      <c r="AR207" s="218"/>
      <c r="AS207" s="218"/>
      <c r="AT207" s="218"/>
      <c r="AU207" s="218"/>
      <c r="AV207" s="218"/>
      <c r="AW207" s="218"/>
      <c r="AX207" s="218"/>
      <c r="AY207" s="218"/>
      <c r="AZ207" s="218"/>
      <c r="BA207" s="218"/>
      <c r="BB207" s="218"/>
      <c r="BC207" s="218"/>
      <c r="BD207" s="218"/>
      <c r="BE207" s="218"/>
      <c r="BF207" s="218"/>
      <c r="BG207" s="218"/>
      <c r="BH207" s="218"/>
    </row>
    <row r="208" spans="1:60" outlineLevel="1" x14ac:dyDescent="0.2">
      <c r="A208" s="219"/>
      <c r="B208" s="230"/>
      <c r="C208" s="274" t="s">
        <v>329</v>
      </c>
      <c r="D208" s="234"/>
      <c r="E208" s="239">
        <v>0.54</v>
      </c>
      <c r="F208" s="244"/>
      <c r="G208" s="244"/>
      <c r="H208" s="244"/>
      <c r="I208" s="244"/>
      <c r="J208" s="244"/>
      <c r="K208" s="244"/>
      <c r="L208" s="244"/>
      <c r="M208" s="244"/>
      <c r="N208" s="244"/>
      <c r="O208" s="244"/>
      <c r="P208" s="244"/>
      <c r="Q208" s="244"/>
      <c r="R208" s="244"/>
      <c r="S208" s="244"/>
      <c r="T208" s="245"/>
      <c r="U208" s="244"/>
      <c r="V208" s="218"/>
      <c r="W208" s="218"/>
      <c r="X208" s="218"/>
      <c r="Y208" s="218"/>
      <c r="Z208" s="218"/>
      <c r="AA208" s="218"/>
      <c r="AB208" s="218"/>
      <c r="AC208" s="218"/>
      <c r="AD208" s="218"/>
      <c r="AE208" s="218"/>
      <c r="AF208" s="218"/>
      <c r="AG208" s="218" t="s">
        <v>130</v>
      </c>
      <c r="AH208" s="218">
        <v>0</v>
      </c>
      <c r="AI208" s="218"/>
      <c r="AJ208" s="218"/>
      <c r="AK208" s="218"/>
      <c r="AL208" s="218"/>
      <c r="AM208" s="218"/>
      <c r="AN208" s="218"/>
      <c r="AO208" s="218"/>
      <c r="AP208" s="218"/>
      <c r="AQ208" s="218"/>
      <c r="AR208" s="218"/>
      <c r="AS208" s="218"/>
      <c r="AT208" s="218"/>
      <c r="AU208" s="218"/>
      <c r="AV208" s="218"/>
      <c r="AW208" s="218"/>
      <c r="AX208" s="218"/>
      <c r="AY208" s="218"/>
      <c r="AZ208" s="218"/>
      <c r="BA208" s="218"/>
      <c r="BB208" s="218"/>
      <c r="BC208" s="218"/>
      <c r="BD208" s="218"/>
      <c r="BE208" s="218"/>
      <c r="BF208" s="218"/>
      <c r="BG208" s="218"/>
      <c r="BH208" s="218"/>
    </row>
    <row r="209" spans="1:60" outlineLevel="1" x14ac:dyDescent="0.2">
      <c r="A209" s="219"/>
      <c r="B209" s="230"/>
      <c r="C209" s="274" t="s">
        <v>331</v>
      </c>
      <c r="D209" s="234"/>
      <c r="E209" s="239">
        <v>1.28</v>
      </c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45"/>
      <c r="U209" s="244"/>
      <c r="V209" s="218"/>
      <c r="W209" s="218"/>
      <c r="X209" s="218"/>
      <c r="Y209" s="218"/>
      <c r="Z209" s="218"/>
      <c r="AA209" s="218"/>
      <c r="AB209" s="218"/>
      <c r="AC209" s="218"/>
      <c r="AD209" s="218"/>
      <c r="AE209" s="218"/>
      <c r="AF209" s="218"/>
      <c r="AG209" s="218" t="s">
        <v>130</v>
      </c>
      <c r="AH209" s="218">
        <v>0</v>
      </c>
      <c r="AI209" s="218"/>
      <c r="AJ209" s="218"/>
      <c r="AK209" s="218"/>
      <c r="AL209" s="218"/>
      <c r="AM209" s="218"/>
      <c r="AN209" s="218"/>
      <c r="AO209" s="218"/>
      <c r="AP209" s="218"/>
      <c r="AQ209" s="218"/>
      <c r="AR209" s="218"/>
      <c r="AS209" s="218"/>
      <c r="AT209" s="218"/>
      <c r="AU209" s="218"/>
      <c r="AV209" s="218"/>
      <c r="AW209" s="218"/>
      <c r="AX209" s="218"/>
      <c r="AY209" s="218"/>
      <c r="AZ209" s="218"/>
      <c r="BA209" s="218"/>
      <c r="BB209" s="218"/>
      <c r="BC209" s="218"/>
      <c r="BD209" s="218"/>
      <c r="BE209" s="218"/>
      <c r="BF209" s="218"/>
      <c r="BG209" s="218"/>
      <c r="BH209" s="218"/>
    </row>
    <row r="210" spans="1:60" outlineLevel="1" x14ac:dyDescent="0.2">
      <c r="A210" s="219"/>
      <c r="B210" s="230"/>
      <c r="C210" s="274" t="s">
        <v>329</v>
      </c>
      <c r="D210" s="234"/>
      <c r="E210" s="239">
        <v>0.54</v>
      </c>
      <c r="F210" s="244"/>
      <c r="G210" s="244"/>
      <c r="H210" s="244"/>
      <c r="I210" s="244"/>
      <c r="J210" s="244"/>
      <c r="K210" s="244"/>
      <c r="L210" s="244"/>
      <c r="M210" s="244"/>
      <c r="N210" s="244"/>
      <c r="O210" s="244"/>
      <c r="P210" s="244"/>
      <c r="Q210" s="244"/>
      <c r="R210" s="244"/>
      <c r="S210" s="244"/>
      <c r="T210" s="245"/>
      <c r="U210" s="244"/>
      <c r="V210" s="218"/>
      <c r="W210" s="218"/>
      <c r="X210" s="218"/>
      <c r="Y210" s="218"/>
      <c r="Z210" s="218"/>
      <c r="AA210" s="218"/>
      <c r="AB210" s="218"/>
      <c r="AC210" s="218"/>
      <c r="AD210" s="218"/>
      <c r="AE210" s="218"/>
      <c r="AF210" s="218"/>
      <c r="AG210" s="218" t="s">
        <v>130</v>
      </c>
      <c r="AH210" s="218">
        <v>0</v>
      </c>
      <c r="AI210" s="218"/>
      <c r="AJ210" s="218"/>
      <c r="AK210" s="218"/>
      <c r="AL210" s="218"/>
      <c r="AM210" s="218"/>
      <c r="AN210" s="218"/>
      <c r="AO210" s="218"/>
      <c r="AP210" s="218"/>
      <c r="AQ210" s="218"/>
      <c r="AR210" s="218"/>
      <c r="AS210" s="218"/>
      <c r="AT210" s="218"/>
      <c r="AU210" s="218"/>
      <c r="AV210" s="218"/>
      <c r="AW210" s="218"/>
      <c r="AX210" s="218"/>
      <c r="AY210" s="218"/>
      <c r="AZ210" s="218"/>
      <c r="BA210" s="218"/>
      <c r="BB210" s="218"/>
      <c r="BC210" s="218"/>
      <c r="BD210" s="218"/>
      <c r="BE210" s="218"/>
      <c r="BF210" s="218"/>
      <c r="BG210" s="218"/>
      <c r="BH210" s="218"/>
    </row>
    <row r="211" spans="1:60" outlineLevel="1" x14ac:dyDescent="0.2">
      <c r="A211" s="219"/>
      <c r="B211" s="230"/>
      <c r="C211" s="274" t="s">
        <v>332</v>
      </c>
      <c r="D211" s="234"/>
      <c r="E211" s="239">
        <v>6.4</v>
      </c>
      <c r="F211" s="244"/>
      <c r="G211" s="244"/>
      <c r="H211" s="244"/>
      <c r="I211" s="24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5"/>
      <c r="U211" s="244"/>
      <c r="V211" s="218"/>
      <c r="W211" s="218"/>
      <c r="X211" s="218"/>
      <c r="Y211" s="218"/>
      <c r="Z211" s="218"/>
      <c r="AA211" s="218"/>
      <c r="AB211" s="218"/>
      <c r="AC211" s="218"/>
      <c r="AD211" s="218"/>
      <c r="AE211" s="218"/>
      <c r="AF211" s="218"/>
      <c r="AG211" s="218" t="s">
        <v>130</v>
      </c>
      <c r="AH211" s="218">
        <v>0</v>
      </c>
      <c r="AI211" s="218"/>
      <c r="AJ211" s="218"/>
      <c r="AK211" s="218"/>
      <c r="AL211" s="218"/>
      <c r="AM211" s="218"/>
      <c r="AN211" s="218"/>
      <c r="AO211" s="218"/>
      <c r="AP211" s="218"/>
      <c r="AQ211" s="218"/>
      <c r="AR211" s="218"/>
      <c r="AS211" s="218"/>
      <c r="AT211" s="218"/>
      <c r="AU211" s="218"/>
      <c r="AV211" s="218"/>
      <c r="AW211" s="218"/>
      <c r="AX211" s="218"/>
      <c r="AY211" s="218"/>
      <c r="AZ211" s="218"/>
      <c r="BA211" s="218"/>
      <c r="BB211" s="218"/>
      <c r="BC211" s="218"/>
      <c r="BD211" s="218"/>
      <c r="BE211" s="218"/>
      <c r="BF211" s="218"/>
      <c r="BG211" s="218"/>
      <c r="BH211" s="218"/>
    </row>
    <row r="212" spans="1:60" outlineLevel="1" x14ac:dyDescent="0.2">
      <c r="A212" s="219"/>
      <c r="B212" s="230"/>
      <c r="C212" s="274" t="s">
        <v>333</v>
      </c>
      <c r="D212" s="234"/>
      <c r="E212" s="239">
        <v>2.7</v>
      </c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5"/>
      <c r="U212" s="244"/>
      <c r="V212" s="218"/>
      <c r="W212" s="218"/>
      <c r="X212" s="218"/>
      <c r="Y212" s="218"/>
      <c r="Z212" s="218"/>
      <c r="AA212" s="218"/>
      <c r="AB212" s="218"/>
      <c r="AC212" s="218"/>
      <c r="AD212" s="218"/>
      <c r="AE212" s="218"/>
      <c r="AF212" s="218"/>
      <c r="AG212" s="218" t="s">
        <v>130</v>
      </c>
      <c r="AH212" s="218">
        <v>0</v>
      </c>
      <c r="AI212" s="218"/>
      <c r="AJ212" s="218"/>
      <c r="AK212" s="218"/>
      <c r="AL212" s="218"/>
      <c r="AM212" s="218"/>
      <c r="AN212" s="218"/>
      <c r="AO212" s="218"/>
      <c r="AP212" s="218"/>
      <c r="AQ212" s="218"/>
      <c r="AR212" s="218"/>
      <c r="AS212" s="218"/>
      <c r="AT212" s="218"/>
      <c r="AU212" s="218"/>
      <c r="AV212" s="218"/>
      <c r="AW212" s="218"/>
      <c r="AX212" s="218"/>
      <c r="AY212" s="218"/>
      <c r="AZ212" s="218"/>
      <c r="BA212" s="218"/>
      <c r="BB212" s="218"/>
      <c r="BC212" s="218"/>
      <c r="BD212" s="218"/>
      <c r="BE212" s="218"/>
      <c r="BF212" s="218"/>
      <c r="BG212" s="218"/>
      <c r="BH212" s="218"/>
    </row>
    <row r="213" spans="1:60" outlineLevel="1" x14ac:dyDescent="0.2">
      <c r="A213" s="219"/>
      <c r="B213" s="230"/>
      <c r="C213" s="274" t="s">
        <v>219</v>
      </c>
      <c r="D213" s="234"/>
      <c r="E213" s="239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5"/>
      <c r="U213" s="244"/>
      <c r="V213" s="218"/>
      <c r="W213" s="218"/>
      <c r="X213" s="218"/>
      <c r="Y213" s="218"/>
      <c r="Z213" s="218"/>
      <c r="AA213" s="218"/>
      <c r="AB213" s="218"/>
      <c r="AC213" s="218"/>
      <c r="AD213" s="218"/>
      <c r="AE213" s="218"/>
      <c r="AF213" s="218"/>
      <c r="AG213" s="218" t="s">
        <v>130</v>
      </c>
      <c r="AH213" s="218">
        <v>0</v>
      </c>
      <c r="AI213" s="218"/>
      <c r="AJ213" s="218"/>
      <c r="AK213" s="218"/>
      <c r="AL213" s="218"/>
      <c r="AM213" s="218"/>
      <c r="AN213" s="218"/>
      <c r="AO213" s="218"/>
      <c r="AP213" s="218"/>
      <c r="AQ213" s="218"/>
      <c r="AR213" s="218"/>
      <c r="AS213" s="218"/>
      <c r="AT213" s="218"/>
      <c r="AU213" s="218"/>
      <c r="AV213" s="218"/>
      <c r="AW213" s="218"/>
      <c r="AX213" s="218"/>
      <c r="AY213" s="218"/>
      <c r="AZ213" s="218"/>
      <c r="BA213" s="218"/>
      <c r="BB213" s="218"/>
      <c r="BC213" s="218"/>
      <c r="BD213" s="218"/>
      <c r="BE213" s="218"/>
      <c r="BF213" s="218"/>
      <c r="BG213" s="218"/>
      <c r="BH213" s="218"/>
    </row>
    <row r="214" spans="1:60" outlineLevel="1" x14ac:dyDescent="0.2">
      <c r="A214" s="219"/>
      <c r="B214" s="230"/>
      <c r="C214" s="274" t="s">
        <v>334</v>
      </c>
      <c r="D214" s="234"/>
      <c r="E214" s="239">
        <v>11.93</v>
      </c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5"/>
      <c r="U214" s="244"/>
      <c r="V214" s="218"/>
      <c r="W214" s="218"/>
      <c r="X214" s="218"/>
      <c r="Y214" s="218"/>
      <c r="Z214" s="218"/>
      <c r="AA214" s="218"/>
      <c r="AB214" s="218"/>
      <c r="AC214" s="218"/>
      <c r="AD214" s="218"/>
      <c r="AE214" s="218"/>
      <c r="AF214" s="218"/>
      <c r="AG214" s="218" t="s">
        <v>130</v>
      </c>
      <c r="AH214" s="218">
        <v>0</v>
      </c>
      <c r="AI214" s="218"/>
      <c r="AJ214" s="218"/>
      <c r="AK214" s="218"/>
      <c r="AL214" s="218"/>
      <c r="AM214" s="218"/>
      <c r="AN214" s="218"/>
      <c r="AO214" s="218"/>
      <c r="AP214" s="218"/>
      <c r="AQ214" s="218"/>
      <c r="AR214" s="218"/>
      <c r="AS214" s="218"/>
      <c r="AT214" s="218"/>
      <c r="AU214" s="218"/>
      <c r="AV214" s="218"/>
      <c r="AW214" s="218"/>
      <c r="AX214" s="218"/>
      <c r="AY214" s="218"/>
      <c r="AZ214" s="218"/>
      <c r="BA214" s="218"/>
      <c r="BB214" s="218"/>
      <c r="BC214" s="218"/>
      <c r="BD214" s="218"/>
      <c r="BE214" s="218"/>
      <c r="BF214" s="218"/>
      <c r="BG214" s="218"/>
      <c r="BH214" s="218"/>
    </row>
    <row r="215" spans="1:60" outlineLevel="1" x14ac:dyDescent="0.2">
      <c r="A215" s="219"/>
      <c r="B215" s="230"/>
      <c r="C215" s="274" t="s">
        <v>221</v>
      </c>
      <c r="D215" s="234"/>
      <c r="E215" s="239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5"/>
      <c r="U215" s="244"/>
      <c r="V215" s="218"/>
      <c r="W215" s="218"/>
      <c r="X215" s="218"/>
      <c r="Y215" s="218"/>
      <c r="Z215" s="218"/>
      <c r="AA215" s="218"/>
      <c r="AB215" s="218"/>
      <c r="AC215" s="218"/>
      <c r="AD215" s="218"/>
      <c r="AE215" s="218"/>
      <c r="AF215" s="218"/>
      <c r="AG215" s="218" t="s">
        <v>130</v>
      </c>
      <c r="AH215" s="218">
        <v>0</v>
      </c>
      <c r="AI215" s="218"/>
      <c r="AJ215" s="218"/>
      <c r="AK215" s="218"/>
      <c r="AL215" s="218"/>
      <c r="AM215" s="218"/>
      <c r="AN215" s="218"/>
      <c r="AO215" s="218"/>
      <c r="AP215" s="218"/>
      <c r="AQ215" s="218"/>
      <c r="AR215" s="218"/>
      <c r="AS215" s="218"/>
      <c r="AT215" s="218"/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218"/>
      <c r="BF215" s="218"/>
      <c r="BG215" s="218"/>
      <c r="BH215" s="218"/>
    </row>
    <row r="216" spans="1:60" outlineLevel="1" x14ac:dyDescent="0.2">
      <c r="A216" s="219"/>
      <c r="B216" s="230"/>
      <c r="C216" s="274" t="s">
        <v>212</v>
      </c>
      <c r="D216" s="234"/>
      <c r="E216" s="239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5"/>
      <c r="U216" s="244"/>
      <c r="V216" s="218"/>
      <c r="W216" s="218"/>
      <c r="X216" s="218"/>
      <c r="Y216" s="218"/>
      <c r="Z216" s="218"/>
      <c r="AA216" s="218"/>
      <c r="AB216" s="218"/>
      <c r="AC216" s="218"/>
      <c r="AD216" s="218"/>
      <c r="AE216" s="218"/>
      <c r="AF216" s="218"/>
      <c r="AG216" s="218" t="s">
        <v>130</v>
      </c>
      <c r="AH216" s="218">
        <v>0</v>
      </c>
      <c r="AI216" s="218"/>
      <c r="AJ216" s="218"/>
      <c r="AK216" s="218"/>
      <c r="AL216" s="218"/>
      <c r="AM216" s="218"/>
      <c r="AN216" s="218"/>
      <c r="AO216" s="218"/>
      <c r="AP216" s="218"/>
      <c r="AQ216" s="218"/>
      <c r="AR216" s="218"/>
      <c r="AS216" s="218"/>
      <c r="AT216" s="218"/>
      <c r="AU216" s="218"/>
      <c r="AV216" s="218"/>
      <c r="AW216" s="218"/>
      <c r="AX216" s="218"/>
      <c r="AY216" s="218"/>
      <c r="AZ216" s="218"/>
      <c r="BA216" s="218"/>
      <c r="BB216" s="218"/>
      <c r="BC216" s="218"/>
      <c r="BD216" s="218"/>
      <c r="BE216" s="218"/>
      <c r="BF216" s="218"/>
      <c r="BG216" s="218"/>
      <c r="BH216" s="218"/>
    </row>
    <row r="217" spans="1:60" ht="22.5" outlineLevel="1" x14ac:dyDescent="0.2">
      <c r="A217" s="219"/>
      <c r="B217" s="230"/>
      <c r="C217" s="274" t="s">
        <v>335</v>
      </c>
      <c r="D217" s="234"/>
      <c r="E217" s="239">
        <v>1.75</v>
      </c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5"/>
      <c r="U217" s="244"/>
      <c r="V217" s="218"/>
      <c r="W217" s="218"/>
      <c r="X217" s="218"/>
      <c r="Y217" s="218"/>
      <c r="Z217" s="218"/>
      <c r="AA217" s="218"/>
      <c r="AB217" s="218"/>
      <c r="AC217" s="218"/>
      <c r="AD217" s="218"/>
      <c r="AE217" s="218"/>
      <c r="AF217" s="218"/>
      <c r="AG217" s="218" t="s">
        <v>130</v>
      </c>
      <c r="AH217" s="218">
        <v>0</v>
      </c>
      <c r="AI217" s="218"/>
      <c r="AJ217" s="218"/>
      <c r="AK217" s="218"/>
      <c r="AL217" s="218"/>
      <c r="AM217" s="218"/>
      <c r="AN217" s="218"/>
      <c r="AO217" s="218"/>
      <c r="AP217" s="218"/>
      <c r="AQ217" s="218"/>
      <c r="AR217" s="218"/>
      <c r="AS217" s="218"/>
      <c r="AT217" s="218"/>
      <c r="AU217" s="218"/>
      <c r="AV217" s="218"/>
      <c r="AW217" s="218"/>
      <c r="AX217" s="218"/>
      <c r="AY217" s="218"/>
      <c r="AZ217" s="218"/>
      <c r="BA217" s="218"/>
      <c r="BB217" s="218"/>
      <c r="BC217" s="218"/>
      <c r="BD217" s="218"/>
      <c r="BE217" s="218"/>
      <c r="BF217" s="218"/>
      <c r="BG217" s="218"/>
      <c r="BH217" s="218"/>
    </row>
    <row r="218" spans="1:60" outlineLevel="1" x14ac:dyDescent="0.2">
      <c r="A218" s="219"/>
      <c r="B218" s="230"/>
      <c r="C218" s="274" t="s">
        <v>336</v>
      </c>
      <c r="D218" s="234"/>
      <c r="E218" s="239">
        <v>0.87</v>
      </c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5"/>
      <c r="U218" s="244"/>
      <c r="V218" s="218"/>
      <c r="W218" s="218"/>
      <c r="X218" s="218"/>
      <c r="Y218" s="218"/>
      <c r="Z218" s="218"/>
      <c r="AA218" s="218"/>
      <c r="AB218" s="218"/>
      <c r="AC218" s="218"/>
      <c r="AD218" s="218"/>
      <c r="AE218" s="218"/>
      <c r="AF218" s="218"/>
      <c r="AG218" s="218" t="s">
        <v>130</v>
      </c>
      <c r="AH218" s="218">
        <v>0</v>
      </c>
      <c r="AI218" s="218"/>
      <c r="AJ218" s="218"/>
      <c r="AK218" s="218"/>
      <c r="AL218" s="218"/>
      <c r="AM218" s="218"/>
      <c r="AN218" s="218"/>
      <c r="AO218" s="218"/>
      <c r="AP218" s="218"/>
      <c r="AQ218" s="218"/>
      <c r="AR218" s="218"/>
      <c r="AS218" s="218"/>
      <c r="AT218" s="218"/>
      <c r="AU218" s="218"/>
      <c r="AV218" s="218"/>
      <c r="AW218" s="218"/>
      <c r="AX218" s="218"/>
      <c r="AY218" s="218"/>
      <c r="AZ218" s="218"/>
      <c r="BA218" s="218"/>
      <c r="BB218" s="218"/>
      <c r="BC218" s="218"/>
      <c r="BD218" s="218"/>
      <c r="BE218" s="218"/>
      <c r="BF218" s="218"/>
      <c r="BG218" s="218"/>
      <c r="BH218" s="218"/>
    </row>
    <row r="219" spans="1:60" outlineLevel="1" x14ac:dyDescent="0.2">
      <c r="A219" s="219"/>
      <c r="B219" s="230"/>
      <c r="C219" s="274" t="s">
        <v>337</v>
      </c>
      <c r="D219" s="234"/>
      <c r="E219" s="239">
        <v>0.25</v>
      </c>
      <c r="F219" s="244"/>
      <c r="G219" s="244"/>
      <c r="H219" s="244"/>
      <c r="I219" s="244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5"/>
      <c r="U219" s="244"/>
      <c r="V219" s="218"/>
      <c r="W219" s="218"/>
      <c r="X219" s="218"/>
      <c r="Y219" s="218"/>
      <c r="Z219" s="218"/>
      <c r="AA219" s="218"/>
      <c r="AB219" s="218"/>
      <c r="AC219" s="218"/>
      <c r="AD219" s="218"/>
      <c r="AE219" s="218"/>
      <c r="AF219" s="218"/>
      <c r="AG219" s="218" t="s">
        <v>130</v>
      </c>
      <c r="AH219" s="218">
        <v>0</v>
      </c>
      <c r="AI219" s="218"/>
      <c r="AJ219" s="218"/>
      <c r="AK219" s="218"/>
      <c r="AL219" s="218"/>
      <c r="AM219" s="218"/>
      <c r="AN219" s="218"/>
      <c r="AO219" s="218"/>
      <c r="AP219" s="218"/>
      <c r="AQ219" s="218"/>
      <c r="AR219" s="218"/>
      <c r="AS219" s="218"/>
      <c r="AT219" s="218"/>
      <c r="AU219" s="218"/>
      <c r="AV219" s="218"/>
      <c r="AW219" s="218"/>
      <c r="AX219" s="218"/>
      <c r="AY219" s="218"/>
      <c r="AZ219" s="218"/>
      <c r="BA219" s="218"/>
      <c r="BB219" s="218"/>
      <c r="BC219" s="218"/>
      <c r="BD219" s="218"/>
      <c r="BE219" s="218"/>
      <c r="BF219" s="218"/>
      <c r="BG219" s="218"/>
      <c r="BH219" s="218"/>
    </row>
    <row r="220" spans="1:60" outlineLevel="1" x14ac:dyDescent="0.2">
      <c r="A220" s="219"/>
      <c r="B220" s="230"/>
      <c r="C220" s="274" t="s">
        <v>338</v>
      </c>
      <c r="D220" s="234"/>
      <c r="E220" s="239">
        <v>0.18</v>
      </c>
      <c r="F220" s="244"/>
      <c r="G220" s="244"/>
      <c r="H220" s="244"/>
      <c r="I220" s="244"/>
      <c r="J220" s="244"/>
      <c r="K220" s="244"/>
      <c r="L220" s="244"/>
      <c r="M220" s="244"/>
      <c r="N220" s="244"/>
      <c r="O220" s="244"/>
      <c r="P220" s="244"/>
      <c r="Q220" s="244"/>
      <c r="R220" s="244"/>
      <c r="S220" s="244"/>
      <c r="T220" s="245"/>
      <c r="U220" s="244"/>
      <c r="V220" s="218"/>
      <c r="W220" s="218"/>
      <c r="X220" s="218"/>
      <c r="Y220" s="218"/>
      <c r="Z220" s="218"/>
      <c r="AA220" s="218"/>
      <c r="AB220" s="218"/>
      <c r="AC220" s="218"/>
      <c r="AD220" s="218"/>
      <c r="AE220" s="218"/>
      <c r="AF220" s="218"/>
      <c r="AG220" s="218" t="s">
        <v>130</v>
      </c>
      <c r="AH220" s="218">
        <v>0</v>
      </c>
      <c r="AI220" s="218"/>
      <c r="AJ220" s="218"/>
      <c r="AK220" s="218"/>
      <c r="AL220" s="218"/>
      <c r="AM220" s="218"/>
      <c r="AN220" s="218"/>
      <c r="AO220" s="218"/>
      <c r="AP220" s="218"/>
      <c r="AQ220" s="218"/>
      <c r="AR220" s="218"/>
      <c r="AS220" s="218"/>
      <c r="AT220" s="218"/>
      <c r="AU220" s="218"/>
      <c r="AV220" s="218"/>
      <c r="AW220" s="218"/>
      <c r="AX220" s="218"/>
      <c r="AY220" s="218"/>
      <c r="AZ220" s="218"/>
      <c r="BA220" s="218"/>
      <c r="BB220" s="218"/>
      <c r="BC220" s="218"/>
      <c r="BD220" s="218"/>
      <c r="BE220" s="218"/>
      <c r="BF220" s="218"/>
      <c r="BG220" s="218"/>
      <c r="BH220" s="218"/>
    </row>
    <row r="221" spans="1:60" outlineLevel="1" x14ac:dyDescent="0.2">
      <c r="A221" s="219"/>
      <c r="B221" s="230"/>
      <c r="C221" s="274" t="s">
        <v>339</v>
      </c>
      <c r="D221" s="234"/>
      <c r="E221" s="239">
        <v>0.87</v>
      </c>
      <c r="F221" s="244"/>
      <c r="G221" s="244"/>
      <c r="H221" s="244"/>
      <c r="I221" s="244"/>
      <c r="J221" s="244"/>
      <c r="K221" s="244"/>
      <c r="L221" s="244"/>
      <c r="M221" s="244"/>
      <c r="N221" s="244"/>
      <c r="O221" s="244"/>
      <c r="P221" s="244"/>
      <c r="Q221" s="244"/>
      <c r="R221" s="244"/>
      <c r="S221" s="244"/>
      <c r="T221" s="245"/>
      <c r="U221" s="244"/>
      <c r="V221" s="218"/>
      <c r="W221" s="218"/>
      <c r="X221" s="218"/>
      <c r="Y221" s="218"/>
      <c r="Z221" s="218"/>
      <c r="AA221" s="218"/>
      <c r="AB221" s="218"/>
      <c r="AC221" s="218"/>
      <c r="AD221" s="218"/>
      <c r="AE221" s="218"/>
      <c r="AF221" s="218"/>
      <c r="AG221" s="218" t="s">
        <v>130</v>
      </c>
      <c r="AH221" s="218">
        <v>0</v>
      </c>
      <c r="AI221" s="218"/>
      <c r="AJ221" s="218"/>
      <c r="AK221" s="218"/>
      <c r="AL221" s="218"/>
      <c r="AM221" s="218"/>
      <c r="AN221" s="218"/>
      <c r="AO221" s="218"/>
      <c r="AP221" s="218"/>
      <c r="AQ221" s="218"/>
      <c r="AR221" s="218"/>
      <c r="AS221" s="218"/>
      <c r="AT221" s="218"/>
      <c r="AU221" s="218"/>
      <c r="AV221" s="218"/>
      <c r="AW221" s="218"/>
      <c r="AX221" s="218"/>
      <c r="AY221" s="218"/>
      <c r="AZ221" s="218"/>
      <c r="BA221" s="218"/>
      <c r="BB221" s="218"/>
      <c r="BC221" s="218"/>
      <c r="BD221" s="218"/>
      <c r="BE221" s="218"/>
      <c r="BF221" s="218"/>
      <c r="BG221" s="218"/>
      <c r="BH221" s="218"/>
    </row>
    <row r="222" spans="1:60" outlineLevel="1" x14ac:dyDescent="0.2">
      <c r="A222" s="219"/>
      <c r="B222" s="230"/>
      <c r="C222" s="274" t="s">
        <v>340</v>
      </c>
      <c r="D222" s="234"/>
      <c r="E222" s="239">
        <v>0.31</v>
      </c>
      <c r="F222" s="244"/>
      <c r="G222" s="244"/>
      <c r="H222" s="244"/>
      <c r="I222" s="244"/>
      <c r="J222" s="244"/>
      <c r="K222" s="244"/>
      <c r="L222" s="244"/>
      <c r="M222" s="244"/>
      <c r="N222" s="244"/>
      <c r="O222" s="244"/>
      <c r="P222" s="244"/>
      <c r="Q222" s="244"/>
      <c r="R222" s="244"/>
      <c r="S222" s="244"/>
      <c r="T222" s="245"/>
      <c r="U222" s="244"/>
      <c r="V222" s="218"/>
      <c r="W222" s="218"/>
      <c r="X222" s="218"/>
      <c r="Y222" s="218"/>
      <c r="Z222" s="218"/>
      <c r="AA222" s="218"/>
      <c r="AB222" s="218"/>
      <c r="AC222" s="218"/>
      <c r="AD222" s="218"/>
      <c r="AE222" s="218"/>
      <c r="AF222" s="218"/>
      <c r="AG222" s="218" t="s">
        <v>130</v>
      </c>
      <c r="AH222" s="218">
        <v>0</v>
      </c>
      <c r="AI222" s="218"/>
      <c r="AJ222" s="218"/>
      <c r="AK222" s="218"/>
      <c r="AL222" s="218"/>
      <c r="AM222" s="218"/>
      <c r="AN222" s="218"/>
      <c r="AO222" s="218"/>
      <c r="AP222" s="218"/>
      <c r="AQ222" s="218"/>
      <c r="AR222" s="218"/>
      <c r="AS222" s="218"/>
      <c r="AT222" s="218"/>
      <c r="AU222" s="218"/>
      <c r="AV222" s="218"/>
      <c r="AW222" s="218"/>
      <c r="AX222" s="218"/>
      <c r="AY222" s="218"/>
      <c r="AZ222" s="218"/>
      <c r="BA222" s="218"/>
      <c r="BB222" s="218"/>
      <c r="BC222" s="218"/>
      <c r="BD222" s="218"/>
      <c r="BE222" s="218"/>
      <c r="BF222" s="218"/>
      <c r="BG222" s="218"/>
      <c r="BH222" s="218"/>
    </row>
    <row r="223" spans="1:60" outlineLevel="1" x14ac:dyDescent="0.2">
      <c r="A223" s="219"/>
      <c r="B223" s="230"/>
      <c r="C223" s="274" t="s">
        <v>341</v>
      </c>
      <c r="D223" s="234"/>
      <c r="E223" s="239">
        <v>0.21</v>
      </c>
      <c r="F223" s="244"/>
      <c r="G223" s="244"/>
      <c r="H223" s="244"/>
      <c r="I223" s="244"/>
      <c r="J223" s="244"/>
      <c r="K223" s="244"/>
      <c r="L223" s="244"/>
      <c r="M223" s="244"/>
      <c r="N223" s="244"/>
      <c r="O223" s="244"/>
      <c r="P223" s="244"/>
      <c r="Q223" s="244"/>
      <c r="R223" s="244"/>
      <c r="S223" s="244"/>
      <c r="T223" s="245"/>
      <c r="U223" s="244"/>
      <c r="V223" s="218"/>
      <c r="W223" s="218"/>
      <c r="X223" s="218"/>
      <c r="Y223" s="218"/>
      <c r="Z223" s="218"/>
      <c r="AA223" s="218"/>
      <c r="AB223" s="218"/>
      <c r="AC223" s="218"/>
      <c r="AD223" s="218"/>
      <c r="AE223" s="218"/>
      <c r="AF223" s="218"/>
      <c r="AG223" s="218" t="s">
        <v>130</v>
      </c>
      <c r="AH223" s="218">
        <v>0</v>
      </c>
      <c r="AI223" s="218"/>
      <c r="AJ223" s="218"/>
      <c r="AK223" s="218"/>
      <c r="AL223" s="218"/>
      <c r="AM223" s="218"/>
      <c r="AN223" s="218"/>
      <c r="AO223" s="218"/>
      <c r="AP223" s="218"/>
      <c r="AQ223" s="218"/>
      <c r="AR223" s="218"/>
      <c r="AS223" s="218"/>
      <c r="AT223" s="218"/>
      <c r="AU223" s="218"/>
      <c r="AV223" s="218"/>
      <c r="AW223" s="218"/>
      <c r="AX223" s="218"/>
      <c r="AY223" s="218"/>
      <c r="AZ223" s="218"/>
      <c r="BA223" s="218"/>
      <c r="BB223" s="218"/>
      <c r="BC223" s="218"/>
      <c r="BD223" s="218"/>
      <c r="BE223" s="218"/>
      <c r="BF223" s="218"/>
      <c r="BG223" s="218"/>
      <c r="BH223" s="218"/>
    </row>
    <row r="224" spans="1:60" ht="22.5" outlineLevel="1" x14ac:dyDescent="0.2">
      <c r="A224" s="219"/>
      <c r="B224" s="230"/>
      <c r="C224" s="274" t="s">
        <v>342</v>
      </c>
      <c r="D224" s="234"/>
      <c r="E224" s="239">
        <v>4.37</v>
      </c>
      <c r="F224" s="244"/>
      <c r="G224" s="244"/>
      <c r="H224" s="244"/>
      <c r="I224" s="244"/>
      <c r="J224" s="244"/>
      <c r="K224" s="244"/>
      <c r="L224" s="244"/>
      <c r="M224" s="244"/>
      <c r="N224" s="244"/>
      <c r="O224" s="244"/>
      <c r="P224" s="244"/>
      <c r="Q224" s="244"/>
      <c r="R224" s="244"/>
      <c r="S224" s="244"/>
      <c r="T224" s="245"/>
      <c r="U224" s="244"/>
      <c r="V224" s="218"/>
      <c r="W224" s="218"/>
      <c r="X224" s="218"/>
      <c r="Y224" s="218"/>
      <c r="Z224" s="218"/>
      <c r="AA224" s="218"/>
      <c r="AB224" s="218"/>
      <c r="AC224" s="218"/>
      <c r="AD224" s="218"/>
      <c r="AE224" s="218"/>
      <c r="AF224" s="218"/>
      <c r="AG224" s="218" t="s">
        <v>130</v>
      </c>
      <c r="AH224" s="218">
        <v>0</v>
      </c>
      <c r="AI224" s="218"/>
      <c r="AJ224" s="218"/>
      <c r="AK224" s="218"/>
      <c r="AL224" s="218"/>
      <c r="AM224" s="218"/>
      <c r="AN224" s="218"/>
      <c r="AO224" s="218"/>
      <c r="AP224" s="218"/>
      <c r="AQ224" s="218"/>
      <c r="AR224" s="218"/>
      <c r="AS224" s="218"/>
      <c r="AT224" s="218"/>
      <c r="AU224" s="218"/>
      <c r="AV224" s="218"/>
      <c r="AW224" s="218"/>
      <c r="AX224" s="218"/>
      <c r="AY224" s="218"/>
      <c r="AZ224" s="218"/>
      <c r="BA224" s="218"/>
      <c r="BB224" s="218"/>
      <c r="BC224" s="218"/>
      <c r="BD224" s="218"/>
      <c r="BE224" s="218"/>
      <c r="BF224" s="218"/>
      <c r="BG224" s="218"/>
      <c r="BH224" s="218"/>
    </row>
    <row r="225" spans="1:60" outlineLevel="1" x14ac:dyDescent="0.2">
      <c r="A225" s="219"/>
      <c r="B225" s="230"/>
      <c r="C225" s="274" t="s">
        <v>343</v>
      </c>
      <c r="D225" s="234"/>
      <c r="E225" s="239">
        <v>2.02</v>
      </c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5"/>
      <c r="U225" s="244"/>
      <c r="V225" s="218"/>
      <c r="W225" s="218"/>
      <c r="X225" s="218"/>
      <c r="Y225" s="218"/>
      <c r="Z225" s="218"/>
      <c r="AA225" s="218"/>
      <c r="AB225" s="218"/>
      <c r="AC225" s="218"/>
      <c r="AD225" s="218"/>
      <c r="AE225" s="218"/>
      <c r="AF225" s="218"/>
      <c r="AG225" s="218" t="s">
        <v>130</v>
      </c>
      <c r="AH225" s="218">
        <v>0</v>
      </c>
      <c r="AI225" s="218"/>
      <c r="AJ225" s="218"/>
      <c r="AK225" s="218"/>
      <c r="AL225" s="218"/>
      <c r="AM225" s="218"/>
      <c r="AN225" s="218"/>
      <c r="AO225" s="218"/>
      <c r="AP225" s="218"/>
      <c r="AQ225" s="218"/>
      <c r="AR225" s="218"/>
      <c r="AS225" s="218"/>
      <c r="AT225" s="218"/>
      <c r="AU225" s="218"/>
      <c r="AV225" s="218"/>
      <c r="AW225" s="218"/>
      <c r="AX225" s="218"/>
      <c r="AY225" s="218"/>
      <c r="AZ225" s="218"/>
      <c r="BA225" s="218"/>
      <c r="BB225" s="218"/>
      <c r="BC225" s="218"/>
      <c r="BD225" s="218"/>
      <c r="BE225" s="218"/>
      <c r="BF225" s="218"/>
      <c r="BG225" s="218"/>
      <c r="BH225" s="218"/>
    </row>
    <row r="226" spans="1:60" outlineLevel="1" x14ac:dyDescent="0.2">
      <c r="A226" s="219"/>
      <c r="B226" s="230"/>
      <c r="C226" s="274" t="s">
        <v>344</v>
      </c>
      <c r="D226" s="234"/>
      <c r="E226" s="239">
        <v>1.31</v>
      </c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5"/>
      <c r="U226" s="244"/>
      <c r="V226" s="218"/>
      <c r="W226" s="218"/>
      <c r="X226" s="218"/>
      <c r="Y226" s="218"/>
      <c r="Z226" s="218"/>
      <c r="AA226" s="218"/>
      <c r="AB226" s="218"/>
      <c r="AC226" s="218"/>
      <c r="AD226" s="218"/>
      <c r="AE226" s="218"/>
      <c r="AF226" s="218"/>
      <c r="AG226" s="218" t="s">
        <v>130</v>
      </c>
      <c r="AH226" s="218">
        <v>0</v>
      </c>
      <c r="AI226" s="218"/>
      <c r="AJ226" s="218"/>
      <c r="AK226" s="218"/>
      <c r="AL226" s="218"/>
      <c r="AM226" s="218"/>
      <c r="AN226" s="218"/>
      <c r="AO226" s="218"/>
      <c r="AP226" s="218"/>
      <c r="AQ226" s="218"/>
      <c r="AR226" s="218"/>
      <c r="AS226" s="218"/>
      <c r="AT226" s="218"/>
      <c r="AU226" s="218"/>
      <c r="AV226" s="218"/>
      <c r="AW226" s="218"/>
      <c r="AX226" s="218"/>
      <c r="AY226" s="218"/>
      <c r="AZ226" s="218"/>
      <c r="BA226" s="218"/>
      <c r="BB226" s="218"/>
      <c r="BC226" s="218"/>
      <c r="BD226" s="218"/>
      <c r="BE226" s="218"/>
      <c r="BF226" s="218"/>
      <c r="BG226" s="218"/>
      <c r="BH226" s="218"/>
    </row>
    <row r="227" spans="1:60" ht="22.5" outlineLevel="1" x14ac:dyDescent="0.2">
      <c r="A227" s="219"/>
      <c r="B227" s="230"/>
      <c r="C227" s="274" t="s">
        <v>345</v>
      </c>
      <c r="D227" s="234"/>
      <c r="E227" s="239">
        <v>10.51</v>
      </c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5"/>
      <c r="U227" s="244"/>
      <c r="V227" s="218"/>
      <c r="W227" s="218"/>
      <c r="X227" s="218"/>
      <c r="Y227" s="218"/>
      <c r="Z227" s="218"/>
      <c r="AA227" s="218"/>
      <c r="AB227" s="218"/>
      <c r="AC227" s="218"/>
      <c r="AD227" s="218"/>
      <c r="AE227" s="218"/>
      <c r="AF227" s="218"/>
      <c r="AG227" s="218" t="s">
        <v>130</v>
      </c>
      <c r="AH227" s="218">
        <v>0</v>
      </c>
      <c r="AI227" s="218"/>
      <c r="AJ227" s="218"/>
      <c r="AK227" s="218"/>
      <c r="AL227" s="218"/>
      <c r="AM227" s="218"/>
      <c r="AN227" s="218"/>
      <c r="AO227" s="218"/>
      <c r="AP227" s="218"/>
      <c r="AQ227" s="218"/>
      <c r="AR227" s="218"/>
      <c r="AS227" s="218"/>
      <c r="AT227" s="218"/>
      <c r="AU227" s="218"/>
      <c r="AV227" s="218"/>
      <c r="AW227" s="218"/>
      <c r="AX227" s="218"/>
      <c r="AY227" s="218"/>
      <c r="AZ227" s="218"/>
      <c r="BA227" s="218"/>
      <c r="BB227" s="218"/>
      <c r="BC227" s="218"/>
      <c r="BD227" s="218"/>
      <c r="BE227" s="218"/>
      <c r="BF227" s="218"/>
      <c r="BG227" s="218"/>
      <c r="BH227" s="218"/>
    </row>
    <row r="228" spans="1:60" outlineLevel="1" x14ac:dyDescent="0.2">
      <c r="A228" s="219"/>
      <c r="B228" s="230"/>
      <c r="C228" s="274" t="s">
        <v>346</v>
      </c>
      <c r="D228" s="234"/>
      <c r="E228" s="239">
        <v>0.45</v>
      </c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5"/>
      <c r="U228" s="244"/>
      <c r="V228" s="218"/>
      <c r="W228" s="218"/>
      <c r="X228" s="218"/>
      <c r="Y228" s="218"/>
      <c r="Z228" s="218"/>
      <c r="AA228" s="218"/>
      <c r="AB228" s="218"/>
      <c r="AC228" s="218"/>
      <c r="AD228" s="218"/>
      <c r="AE228" s="218"/>
      <c r="AF228" s="218"/>
      <c r="AG228" s="218" t="s">
        <v>130</v>
      </c>
      <c r="AH228" s="218">
        <v>0</v>
      </c>
      <c r="AI228" s="218"/>
      <c r="AJ228" s="218"/>
      <c r="AK228" s="218"/>
      <c r="AL228" s="218"/>
      <c r="AM228" s="218"/>
      <c r="AN228" s="218"/>
      <c r="AO228" s="218"/>
      <c r="AP228" s="218"/>
      <c r="AQ228" s="218"/>
      <c r="AR228" s="218"/>
      <c r="AS228" s="218"/>
      <c r="AT228" s="218"/>
      <c r="AU228" s="218"/>
      <c r="AV228" s="218"/>
      <c r="AW228" s="218"/>
      <c r="AX228" s="218"/>
      <c r="AY228" s="218"/>
      <c r="AZ228" s="218"/>
      <c r="BA228" s="218"/>
      <c r="BB228" s="218"/>
      <c r="BC228" s="218"/>
      <c r="BD228" s="218"/>
      <c r="BE228" s="218"/>
      <c r="BF228" s="218"/>
      <c r="BG228" s="218"/>
      <c r="BH228" s="218"/>
    </row>
    <row r="229" spans="1:60" outlineLevel="1" x14ac:dyDescent="0.2">
      <c r="A229" s="219"/>
      <c r="B229" s="230"/>
      <c r="C229" s="274" t="s">
        <v>235</v>
      </c>
      <c r="D229" s="234"/>
      <c r="E229" s="239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5"/>
      <c r="U229" s="244"/>
      <c r="V229" s="218"/>
      <c r="W229" s="218"/>
      <c r="X229" s="218"/>
      <c r="Y229" s="218"/>
      <c r="Z229" s="218"/>
      <c r="AA229" s="218"/>
      <c r="AB229" s="218"/>
      <c r="AC229" s="218"/>
      <c r="AD229" s="218"/>
      <c r="AE229" s="218"/>
      <c r="AF229" s="218"/>
      <c r="AG229" s="218" t="s">
        <v>130</v>
      </c>
      <c r="AH229" s="218">
        <v>0</v>
      </c>
      <c r="AI229" s="218"/>
      <c r="AJ229" s="218"/>
      <c r="AK229" s="218"/>
      <c r="AL229" s="218"/>
      <c r="AM229" s="218"/>
      <c r="AN229" s="218"/>
      <c r="AO229" s="218"/>
      <c r="AP229" s="218"/>
      <c r="AQ229" s="218"/>
      <c r="AR229" s="218"/>
      <c r="AS229" s="218"/>
      <c r="AT229" s="218"/>
      <c r="AU229" s="218"/>
      <c r="AV229" s="218"/>
      <c r="AW229" s="218"/>
      <c r="AX229" s="218"/>
      <c r="AY229" s="218"/>
      <c r="AZ229" s="218"/>
      <c r="BA229" s="218"/>
      <c r="BB229" s="218"/>
      <c r="BC229" s="218"/>
      <c r="BD229" s="218"/>
      <c r="BE229" s="218"/>
      <c r="BF229" s="218"/>
      <c r="BG229" s="218"/>
      <c r="BH229" s="218"/>
    </row>
    <row r="230" spans="1:60" outlineLevel="1" x14ac:dyDescent="0.2">
      <c r="A230" s="219"/>
      <c r="B230" s="230"/>
      <c r="C230" s="274" t="s">
        <v>212</v>
      </c>
      <c r="D230" s="234"/>
      <c r="E230" s="239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5"/>
      <c r="U230" s="244"/>
      <c r="V230" s="218"/>
      <c r="W230" s="218"/>
      <c r="X230" s="218"/>
      <c r="Y230" s="218"/>
      <c r="Z230" s="218"/>
      <c r="AA230" s="218"/>
      <c r="AB230" s="218"/>
      <c r="AC230" s="218"/>
      <c r="AD230" s="218"/>
      <c r="AE230" s="218"/>
      <c r="AF230" s="218"/>
      <c r="AG230" s="218" t="s">
        <v>130</v>
      </c>
      <c r="AH230" s="218">
        <v>0</v>
      </c>
      <c r="AI230" s="218"/>
      <c r="AJ230" s="218"/>
      <c r="AK230" s="218"/>
      <c r="AL230" s="218"/>
      <c r="AM230" s="218"/>
      <c r="AN230" s="218"/>
      <c r="AO230" s="218"/>
      <c r="AP230" s="218"/>
      <c r="AQ230" s="218"/>
      <c r="AR230" s="218"/>
      <c r="AS230" s="218"/>
      <c r="AT230" s="218"/>
      <c r="AU230" s="218"/>
      <c r="AV230" s="218"/>
      <c r="AW230" s="218"/>
      <c r="AX230" s="218"/>
      <c r="AY230" s="218"/>
      <c r="AZ230" s="218"/>
      <c r="BA230" s="218"/>
      <c r="BB230" s="218"/>
      <c r="BC230" s="218"/>
      <c r="BD230" s="218"/>
      <c r="BE230" s="218"/>
      <c r="BF230" s="218"/>
      <c r="BG230" s="218"/>
      <c r="BH230" s="218"/>
    </row>
    <row r="231" spans="1:60" ht="22.5" outlineLevel="1" x14ac:dyDescent="0.2">
      <c r="A231" s="219"/>
      <c r="B231" s="230"/>
      <c r="C231" s="274" t="s">
        <v>347</v>
      </c>
      <c r="D231" s="234"/>
      <c r="E231" s="239">
        <v>1</v>
      </c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5"/>
      <c r="U231" s="244"/>
      <c r="V231" s="218"/>
      <c r="W231" s="218"/>
      <c r="X231" s="218"/>
      <c r="Y231" s="218"/>
      <c r="Z231" s="218"/>
      <c r="AA231" s="218"/>
      <c r="AB231" s="218"/>
      <c r="AC231" s="218"/>
      <c r="AD231" s="218"/>
      <c r="AE231" s="218"/>
      <c r="AF231" s="218"/>
      <c r="AG231" s="218" t="s">
        <v>130</v>
      </c>
      <c r="AH231" s="218">
        <v>0</v>
      </c>
      <c r="AI231" s="218"/>
      <c r="AJ231" s="218"/>
      <c r="AK231" s="218"/>
      <c r="AL231" s="218"/>
      <c r="AM231" s="218"/>
      <c r="AN231" s="218"/>
      <c r="AO231" s="218"/>
      <c r="AP231" s="218"/>
      <c r="AQ231" s="218"/>
      <c r="AR231" s="218"/>
      <c r="AS231" s="218"/>
      <c r="AT231" s="218"/>
      <c r="AU231" s="218"/>
      <c r="AV231" s="218"/>
      <c r="AW231" s="218"/>
      <c r="AX231" s="218"/>
      <c r="AY231" s="218"/>
      <c r="AZ231" s="218"/>
      <c r="BA231" s="218"/>
      <c r="BB231" s="218"/>
      <c r="BC231" s="218"/>
      <c r="BD231" s="218"/>
      <c r="BE231" s="218"/>
      <c r="BF231" s="218"/>
      <c r="BG231" s="218"/>
      <c r="BH231" s="218"/>
    </row>
    <row r="232" spans="1:60" outlineLevel="1" x14ac:dyDescent="0.2">
      <c r="A232" s="219"/>
      <c r="B232" s="230"/>
      <c r="C232" s="274" t="s">
        <v>348</v>
      </c>
      <c r="D232" s="234"/>
      <c r="E232" s="239">
        <v>0.5</v>
      </c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5"/>
      <c r="U232" s="244"/>
      <c r="V232" s="218"/>
      <c r="W232" s="218"/>
      <c r="X232" s="218"/>
      <c r="Y232" s="218"/>
      <c r="Z232" s="218"/>
      <c r="AA232" s="218"/>
      <c r="AB232" s="218"/>
      <c r="AC232" s="218"/>
      <c r="AD232" s="218"/>
      <c r="AE232" s="218"/>
      <c r="AF232" s="218"/>
      <c r="AG232" s="218" t="s">
        <v>130</v>
      </c>
      <c r="AH232" s="218">
        <v>0</v>
      </c>
      <c r="AI232" s="218"/>
      <c r="AJ232" s="218"/>
      <c r="AK232" s="218"/>
      <c r="AL232" s="218"/>
      <c r="AM232" s="218"/>
      <c r="AN232" s="218"/>
      <c r="AO232" s="218"/>
      <c r="AP232" s="218"/>
      <c r="AQ232" s="218"/>
      <c r="AR232" s="218"/>
      <c r="AS232" s="218"/>
      <c r="AT232" s="218"/>
      <c r="AU232" s="218"/>
      <c r="AV232" s="218"/>
      <c r="AW232" s="218"/>
      <c r="AX232" s="218"/>
      <c r="AY232" s="218"/>
      <c r="AZ232" s="218"/>
      <c r="BA232" s="218"/>
      <c r="BB232" s="218"/>
      <c r="BC232" s="218"/>
      <c r="BD232" s="218"/>
      <c r="BE232" s="218"/>
      <c r="BF232" s="218"/>
      <c r="BG232" s="218"/>
      <c r="BH232" s="218"/>
    </row>
    <row r="233" spans="1:60" outlineLevel="1" x14ac:dyDescent="0.2">
      <c r="A233" s="219"/>
      <c r="B233" s="230"/>
      <c r="C233" s="274" t="s">
        <v>349</v>
      </c>
      <c r="D233" s="234"/>
      <c r="E233" s="239">
        <v>0.14000000000000001</v>
      </c>
      <c r="F233" s="244"/>
      <c r="G233" s="244"/>
      <c r="H233" s="244"/>
      <c r="I233" s="244"/>
      <c r="J233" s="244"/>
      <c r="K233" s="244"/>
      <c r="L233" s="244"/>
      <c r="M233" s="244"/>
      <c r="N233" s="244"/>
      <c r="O233" s="244"/>
      <c r="P233" s="244"/>
      <c r="Q233" s="244"/>
      <c r="R233" s="244"/>
      <c r="S233" s="244"/>
      <c r="T233" s="245"/>
      <c r="U233" s="244"/>
      <c r="V233" s="218"/>
      <c r="W233" s="218"/>
      <c r="X233" s="218"/>
      <c r="Y233" s="218"/>
      <c r="Z233" s="218"/>
      <c r="AA233" s="218"/>
      <c r="AB233" s="218"/>
      <c r="AC233" s="218"/>
      <c r="AD233" s="218"/>
      <c r="AE233" s="218"/>
      <c r="AF233" s="218"/>
      <c r="AG233" s="218" t="s">
        <v>130</v>
      </c>
      <c r="AH233" s="218">
        <v>0</v>
      </c>
      <c r="AI233" s="218"/>
      <c r="AJ233" s="218"/>
      <c r="AK233" s="218"/>
      <c r="AL233" s="218"/>
      <c r="AM233" s="218"/>
      <c r="AN233" s="218"/>
      <c r="AO233" s="218"/>
      <c r="AP233" s="218"/>
      <c r="AQ233" s="218"/>
      <c r="AR233" s="218"/>
      <c r="AS233" s="218"/>
      <c r="AT233" s="218"/>
      <c r="AU233" s="218"/>
      <c r="AV233" s="218"/>
      <c r="AW233" s="218"/>
      <c r="AX233" s="218"/>
      <c r="AY233" s="218"/>
      <c r="AZ233" s="218"/>
      <c r="BA233" s="218"/>
      <c r="BB233" s="218"/>
      <c r="BC233" s="218"/>
      <c r="BD233" s="218"/>
      <c r="BE233" s="218"/>
      <c r="BF233" s="218"/>
      <c r="BG233" s="218"/>
      <c r="BH233" s="218"/>
    </row>
    <row r="234" spans="1:60" outlineLevel="1" x14ac:dyDescent="0.2">
      <c r="A234" s="219"/>
      <c r="B234" s="230"/>
      <c r="C234" s="274" t="s">
        <v>350</v>
      </c>
      <c r="D234" s="234"/>
      <c r="E234" s="239">
        <v>0.1</v>
      </c>
      <c r="F234" s="244"/>
      <c r="G234" s="244"/>
      <c r="H234" s="244"/>
      <c r="I234" s="244"/>
      <c r="J234" s="244"/>
      <c r="K234" s="244"/>
      <c r="L234" s="244"/>
      <c r="M234" s="244"/>
      <c r="N234" s="244"/>
      <c r="O234" s="244"/>
      <c r="P234" s="244"/>
      <c r="Q234" s="244"/>
      <c r="R234" s="244"/>
      <c r="S234" s="244"/>
      <c r="T234" s="245"/>
      <c r="U234" s="244"/>
      <c r="V234" s="218"/>
      <c r="W234" s="218"/>
      <c r="X234" s="218"/>
      <c r="Y234" s="218"/>
      <c r="Z234" s="218"/>
      <c r="AA234" s="218"/>
      <c r="AB234" s="218"/>
      <c r="AC234" s="218"/>
      <c r="AD234" s="218"/>
      <c r="AE234" s="218"/>
      <c r="AF234" s="218"/>
      <c r="AG234" s="218" t="s">
        <v>130</v>
      </c>
      <c r="AH234" s="218">
        <v>0</v>
      </c>
      <c r="AI234" s="218"/>
      <c r="AJ234" s="218"/>
      <c r="AK234" s="218"/>
      <c r="AL234" s="218"/>
      <c r="AM234" s="218"/>
      <c r="AN234" s="218"/>
      <c r="AO234" s="218"/>
      <c r="AP234" s="218"/>
      <c r="AQ234" s="218"/>
      <c r="AR234" s="218"/>
      <c r="AS234" s="218"/>
      <c r="AT234" s="218"/>
      <c r="AU234" s="218"/>
      <c r="AV234" s="218"/>
      <c r="AW234" s="218"/>
      <c r="AX234" s="218"/>
      <c r="AY234" s="218"/>
      <c r="AZ234" s="218"/>
      <c r="BA234" s="218"/>
      <c r="BB234" s="218"/>
      <c r="BC234" s="218"/>
      <c r="BD234" s="218"/>
      <c r="BE234" s="218"/>
      <c r="BF234" s="218"/>
      <c r="BG234" s="218"/>
      <c r="BH234" s="218"/>
    </row>
    <row r="235" spans="1:60" outlineLevel="1" x14ac:dyDescent="0.2">
      <c r="A235" s="219"/>
      <c r="B235" s="230"/>
      <c r="C235" s="274" t="s">
        <v>351</v>
      </c>
      <c r="D235" s="234"/>
      <c r="E235" s="239">
        <v>0.5</v>
      </c>
      <c r="F235" s="244"/>
      <c r="G235" s="244"/>
      <c r="H235" s="244"/>
      <c r="I235" s="244"/>
      <c r="J235" s="244"/>
      <c r="K235" s="244"/>
      <c r="L235" s="244"/>
      <c r="M235" s="244"/>
      <c r="N235" s="244"/>
      <c r="O235" s="244"/>
      <c r="P235" s="244"/>
      <c r="Q235" s="244"/>
      <c r="R235" s="244"/>
      <c r="S235" s="244"/>
      <c r="T235" s="245"/>
      <c r="U235" s="244"/>
      <c r="V235" s="218"/>
      <c r="W235" s="218"/>
      <c r="X235" s="218"/>
      <c r="Y235" s="218"/>
      <c r="Z235" s="218"/>
      <c r="AA235" s="218"/>
      <c r="AB235" s="218"/>
      <c r="AC235" s="218"/>
      <c r="AD235" s="218"/>
      <c r="AE235" s="218"/>
      <c r="AF235" s="218"/>
      <c r="AG235" s="218" t="s">
        <v>130</v>
      </c>
      <c r="AH235" s="218">
        <v>0</v>
      </c>
      <c r="AI235" s="218"/>
      <c r="AJ235" s="218"/>
      <c r="AK235" s="218"/>
      <c r="AL235" s="218"/>
      <c r="AM235" s="218"/>
      <c r="AN235" s="218"/>
      <c r="AO235" s="218"/>
      <c r="AP235" s="218"/>
      <c r="AQ235" s="218"/>
      <c r="AR235" s="218"/>
      <c r="AS235" s="218"/>
      <c r="AT235" s="218"/>
      <c r="AU235" s="218"/>
      <c r="AV235" s="218"/>
      <c r="AW235" s="218"/>
      <c r="AX235" s="218"/>
      <c r="AY235" s="218"/>
      <c r="AZ235" s="218"/>
      <c r="BA235" s="218"/>
      <c r="BB235" s="218"/>
      <c r="BC235" s="218"/>
      <c r="BD235" s="218"/>
      <c r="BE235" s="218"/>
      <c r="BF235" s="218"/>
      <c r="BG235" s="218"/>
      <c r="BH235" s="218"/>
    </row>
    <row r="236" spans="1:60" outlineLevel="1" x14ac:dyDescent="0.2">
      <c r="A236" s="219"/>
      <c r="B236" s="230"/>
      <c r="C236" s="274" t="s">
        <v>352</v>
      </c>
      <c r="D236" s="234"/>
      <c r="E236" s="239">
        <v>0.18</v>
      </c>
      <c r="F236" s="244"/>
      <c r="G236" s="244"/>
      <c r="H236" s="244"/>
      <c r="I236" s="244"/>
      <c r="J236" s="244"/>
      <c r="K236" s="244"/>
      <c r="L236" s="244"/>
      <c r="M236" s="244"/>
      <c r="N236" s="244"/>
      <c r="O236" s="244"/>
      <c r="P236" s="244"/>
      <c r="Q236" s="244"/>
      <c r="R236" s="244"/>
      <c r="S236" s="244"/>
      <c r="T236" s="245"/>
      <c r="U236" s="244"/>
      <c r="V236" s="218"/>
      <c r="W236" s="218"/>
      <c r="X236" s="218"/>
      <c r="Y236" s="218"/>
      <c r="Z236" s="218"/>
      <c r="AA236" s="218"/>
      <c r="AB236" s="218"/>
      <c r="AC236" s="218"/>
      <c r="AD236" s="218"/>
      <c r="AE236" s="218"/>
      <c r="AF236" s="218"/>
      <c r="AG236" s="218" t="s">
        <v>130</v>
      </c>
      <c r="AH236" s="218">
        <v>0</v>
      </c>
      <c r="AI236" s="218"/>
      <c r="AJ236" s="218"/>
      <c r="AK236" s="218"/>
      <c r="AL236" s="218"/>
      <c r="AM236" s="218"/>
      <c r="AN236" s="218"/>
      <c r="AO236" s="218"/>
      <c r="AP236" s="218"/>
      <c r="AQ236" s="218"/>
      <c r="AR236" s="218"/>
      <c r="AS236" s="218"/>
      <c r="AT236" s="218"/>
      <c r="AU236" s="218"/>
      <c r="AV236" s="218"/>
      <c r="AW236" s="218"/>
      <c r="AX236" s="218"/>
      <c r="AY236" s="218"/>
      <c r="AZ236" s="218"/>
      <c r="BA236" s="218"/>
      <c r="BB236" s="218"/>
      <c r="BC236" s="218"/>
      <c r="BD236" s="218"/>
      <c r="BE236" s="218"/>
      <c r="BF236" s="218"/>
      <c r="BG236" s="218"/>
      <c r="BH236" s="218"/>
    </row>
    <row r="237" spans="1:60" outlineLevel="1" x14ac:dyDescent="0.2">
      <c r="A237" s="219"/>
      <c r="B237" s="230"/>
      <c r="C237" s="274" t="s">
        <v>353</v>
      </c>
      <c r="D237" s="234"/>
      <c r="E237" s="239">
        <v>0.12</v>
      </c>
      <c r="F237" s="244"/>
      <c r="G237" s="244"/>
      <c r="H237" s="244"/>
      <c r="I237" s="244"/>
      <c r="J237" s="244"/>
      <c r="K237" s="244"/>
      <c r="L237" s="244"/>
      <c r="M237" s="244"/>
      <c r="N237" s="244"/>
      <c r="O237" s="244"/>
      <c r="P237" s="244"/>
      <c r="Q237" s="244"/>
      <c r="R237" s="244"/>
      <c r="S237" s="244"/>
      <c r="T237" s="245"/>
      <c r="U237" s="244"/>
      <c r="V237" s="218"/>
      <c r="W237" s="218"/>
      <c r="X237" s="218"/>
      <c r="Y237" s="218"/>
      <c r="Z237" s="218"/>
      <c r="AA237" s="218"/>
      <c r="AB237" s="218"/>
      <c r="AC237" s="218"/>
      <c r="AD237" s="218"/>
      <c r="AE237" s="218"/>
      <c r="AF237" s="218"/>
      <c r="AG237" s="218" t="s">
        <v>130</v>
      </c>
      <c r="AH237" s="218">
        <v>0</v>
      </c>
      <c r="AI237" s="218"/>
      <c r="AJ237" s="218"/>
      <c r="AK237" s="218"/>
      <c r="AL237" s="218"/>
      <c r="AM237" s="218"/>
      <c r="AN237" s="218"/>
      <c r="AO237" s="218"/>
      <c r="AP237" s="218"/>
      <c r="AQ237" s="218"/>
      <c r="AR237" s="218"/>
      <c r="AS237" s="218"/>
      <c r="AT237" s="218"/>
      <c r="AU237" s="218"/>
      <c r="AV237" s="218"/>
      <c r="AW237" s="218"/>
      <c r="AX237" s="218"/>
      <c r="AY237" s="218"/>
      <c r="AZ237" s="218"/>
      <c r="BA237" s="218"/>
      <c r="BB237" s="218"/>
      <c r="BC237" s="218"/>
      <c r="BD237" s="218"/>
      <c r="BE237" s="218"/>
      <c r="BF237" s="218"/>
      <c r="BG237" s="218"/>
      <c r="BH237" s="218"/>
    </row>
    <row r="238" spans="1:60" ht="22.5" outlineLevel="1" x14ac:dyDescent="0.2">
      <c r="A238" s="219"/>
      <c r="B238" s="230"/>
      <c r="C238" s="274" t="s">
        <v>354</v>
      </c>
      <c r="D238" s="234"/>
      <c r="E238" s="239">
        <v>2.5</v>
      </c>
      <c r="F238" s="244"/>
      <c r="G238" s="244"/>
      <c r="H238" s="244"/>
      <c r="I238" s="244"/>
      <c r="J238" s="244"/>
      <c r="K238" s="244"/>
      <c r="L238" s="244"/>
      <c r="M238" s="244"/>
      <c r="N238" s="244"/>
      <c r="O238" s="244"/>
      <c r="P238" s="244"/>
      <c r="Q238" s="244"/>
      <c r="R238" s="244"/>
      <c r="S238" s="244"/>
      <c r="T238" s="245"/>
      <c r="U238" s="244"/>
      <c r="V238" s="218"/>
      <c r="W238" s="218"/>
      <c r="X238" s="218"/>
      <c r="Y238" s="218"/>
      <c r="Z238" s="218"/>
      <c r="AA238" s="218"/>
      <c r="AB238" s="218"/>
      <c r="AC238" s="218"/>
      <c r="AD238" s="218"/>
      <c r="AE238" s="218"/>
      <c r="AF238" s="218"/>
      <c r="AG238" s="218" t="s">
        <v>130</v>
      </c>
      <c r="AH238" s="218">
        <v>0</v>
      </c>
      <c r="AI238" s="218"/>
      <c r="AJ238" s="218"/>
      <c r="AK238" s="218"/>
      <c r="AL238" s="218"/>
      <c r="AM238" s="218"/>
      <c r="AN238" s="218"/>
      <c r="AO238" s="218"/>
      <c r="AP238" s="218"/>
      <c r="AQ238" s="218"/>
      <c r="AR238" s="218"/>
      <c r="AS238" s="218"/>
      <c r="AT238" s="218"/>
      <c r="AU238" s="218"/>
      <c r="AV238" s="218"/>
      <c r="AW238" s="218"/>
      <c r="AX238" s="218"/>
      <c r="AY238" s="218"/>
      <c r="AZ238" s="218"/>
      <c r="BA238" s="218"/>
      <c r="BB238" s="218"/>
      <c r="BC238" s="218"/>
      <c r="BD238" s="218"/>
      <c r="BE238" s="218"/>
      <c r="BF238" s="218"/>
      <c r="BG238" s="218"/>
      <c r="BH238" s="218"/>
    </row>
    <row r="239" spans="1:60" outlineLevel="1" x14ac:dyDescent="0.2">
      <c r="A239" s="219"/>
      <c r="B239" s="230"/>
      <c r="C239" s="274" t="s">
        <v>355</v>
      </c>
      <c r="D239" s="234"/>
      <c r="E239" s="239">
        <v>1.1599999999999999</v>
      </c>
      <c r="F239" s="244"/>
      <c r="G239" s="244"/>
      <c r="H239" s="244"/>
      <c r="I239" s="244"/>
      <c r="J239" s="244"/>
      <c r="K239" s="244"/>
      <c r="L239" s="244"/>
      <c r="M239" s="244"/>
      <c r="N239" s="244"/>
      <c r="O239" s="244"/>
      <c r="P239" s="244"/>
      <c r="Q239" s="244"/>
      <c r="R239" s="244"/>
      <c r="S239" s="244"/>
      <c r="T239" s="245"/>
      <c r="U239" s="244"/>
      <c r="V239" s="218"/>
      <c r="W239" s="218"/>
      <c r="X239" s="218"/>
      <c r="Y239" s="218"/>
      <c r="Z239" s="218"/>
      <c r="AA239" s="218"/>
      <c r="AB239" s="218"/>
      <c r="AC239" s="218"/>
      <c r="AD239" s="218"/>
      <c r="AE239" s="218"/>
      <c r="AF239" s="218"/>
      <c r="AG239" s="218" t="s">
        <v>130</v>
      </c>
      <c r="AH239" s="218">
        <v>0</v>
      </c>
      <c r="AI239" s="218"/>
      <c r="AJ239" s="218"/>
      <c r="AK239" s="218"/>
      <c r="AL239" s="218"/>
      <c r="AM239" s="218"/>
      <c r="AN239" s="218"/>
      <c r="AO239" s="218"/>
      <c r="AP239" s="218"/>
      <c r="AQ239" s="218"/>
      <c r="AR239" s="218"/>
      <c r="AS239" s="218"/>
      <c r="AT239" s="218"/>
      <c r="AU239" s="218"/>
      <c r="AV239" s="218"/>
      <c r="AW239" s="218"/>
      <c r="AX239" s="218"/>
      <c r="AY239" s="218"/>
      <c r="AZ239" s="218"/>
      <c r="BA239" s="218"/>
      <c r="BB239" s="218"/>
      <c r="BC239" s="218"/>
      <c r="BD239" s="218"/>
      <c r="BE239" s="218"/>
      <c r="BF239" s="218"/>
      <c r="BG239" s="218"/>
      <c r="BH239" s="218"/>
    </row>
    <row r="240" spans="1:60" outlineLevel="1" x14ac:dyDescent="0.2">
      <c r="A240" s="219"/>
      <c r="B240" s="230"/>
      <c r="C240" s="274" t="s">
        <v>356</v>
      </c>
      <c r="D240" s="234"/>
      <c r="E240" s="239">
        <v>0.75</v>
      </c>
      <c r="F240" s="244"/>
      <c r="G240" s="244"/>
      <c r="H240" s="244"/>
      <c r="I240" s="244"/>
      <c r="J240" s="244"/>
      <c r="K240" s="244"/>
      <c r="L240" s="244"/>
      <c r="M240" s="244"/>
      <c r="N240" s="244"/>
      <c r="O240" s="244"/>
      <c r="P240" s="244"/>
      <c r="Q240" s="244"/>
      <c r="R240" s="244"/>
      <c r="S240" s="244"/>
      <c r="T240" s="245"/>
      <c r="U240" s="244"/>
      <c r="V240" s="218"/>
      <c r="W240" s="218"/>
      <c r="X240" s="218"/>
      <c r="Y240" s="218"/>
      <c r="Z240" s="218"/>
      <c r="AA240" s="218"/>
      <c r="AB240" s="218"/>
      <c r="AC240" s="218"/>
      <c r="AD240" s="218"/>
      <c r="AE240" s="218"/>
      <c r="AF240" s="218"/>
      <c r="AG240" s="218" t="s">
        <v>130</v>
      </c>
      <c r="AH240" s="218">
        <v>0</v>
      </c>
      <c r="AI240" s="218"/>
      <c r="AJ240" s="218"/>
      <c r="AK240" s="218"/>
      <c r="AL240" s="218"/>
      <c r="AM240" s="218"/>
      <c r="AN240" s="218"/>
      <c r="AO240" s="218"/>
      <c r="AP240" s="218"/>
      <c r="AQ240" s="218"/>
      <c r="AR240" s="218"/>
      <c r="AS240" s="218"/>
      <c r="AT240" s="218"/>
      <c r="AU240" s="218"/>
      <c r="AV240" s="218"/>
      <c r="AW240" s="218"/>
      <c r="AX240" s="218"/>
      <c r="AY240" s="218"/>
      <c r="AZ240" s="218"/>
      <c r="BA240" s="218"/>
      <c r="BB240" s="218"/>
      <c r="BC240" s="218"/>
      <c r="BD240" s="218"/>
      <c r="BE240" s="218"/>
      <c r="BF240" s="218"/>
      <c r="BG240" s="218"/>
      <c r="BH240" s="218"/>
    </row>
    <row r="241" spans="1:60" ht="22.5" outlineLevel="1" x14ac:dyDescent="0.2">
      <c r="A241" s="219"/>
      <c r="B241" s="230"/>
      <c r="C241" s="274" t="s">
        <v>357</v>
      </c>
      <c r="D241" s="234"/>
      <c r="E241" s="239">
        <v>6</v>
      </c>
      <c r="F241" s="244"/>
      <c r="G241" s="244"/>
      <c r="H241" s="244"/>
      <c r="I241" s="244"/>
      <c r="J241" s="244"/>
      <c r="K241" s="244"/>
      <c r="L241" s="244"/>
      <c r="M241" s="244"/>
      <c r="N241" s="244"/>
      <c r="O241" s="244"/>
      <c r="P241" s="244"/>
      <c r="Q241" s="244"/>
      <c r="R241" s="244"/>
      <c r="S241" s="244"/>
      <c r="T241" s="245"/>
      <c r="U241" s="244"/>
      <c r="V241" s="218"/>
      <c r="W241" s="218"/>
      <c r="X241" s="218"/>
      <c r="Y241" s="218"/>
      <c r="Z241" s="218"/>
      <c r="AA241" s="218"/>
      <c r="AB241" s="218"/>
      <c r="AC241" s="218"/>
      <c r="AD241" s="218"/>
      <c r="AE241" s="218"/>
      <c r="AF241" s="218"/>
      <c r="AG241" s="218" t="s">
        <v>130</v>
      </c>
      <c r="AH241" s="218">
        <v>0</v>
      </c>
      <c r="AI241" s="218"/>
      <c r="AJ241" s="218"/>
      <c r="AK241" s="218"/>
      <c r="AL241" s="218"/>
      <c r="AM241" s="218"/>
      <c r="AN241" s="218"/>
      <c r="AO241" s="218"/>
      <c r="AP241" s="218"/>
      <c r="AQ241" s="218"/>
      <c r="AR241" s="218"/>
      <c r="AS241" s="218"/>
      <c r="AT241" s="218"/>
      <c r="AU241" s="218"/>
      <c r="AV241" s="218"/>
      <c r="AW241" s="218"/>
      <c r="AX241" s="218"/>
      <c r="AY241" s="218"/>
      <c r="AZ241" s="218"/>
      <c r="BA241" s="218"/>
      <c r="BB241" s="218"/>
      <c r="BC241" s="218"/>
      <c r="BD241" s="218"/>
      <c r="BE241" s="218"/>
      <c r="BF241" s="218"/>
      <c r="BG241" s="218"/>
      <c r="BH241" s="218"/>
    </row>
    <row r="242" spans="1:60" outlineLevel="1" x14ac:dyDescent="0.2">
      <c r="A242" s="219"/>
      <c r="B242" s="230"/>
      <c r="C242" s="274" t="s">
        <v>358</v>
      </c>
      <c r="D242" s="234"/>
      <c r="E242" s="239">
        <v>0.26</v>
      </c>
      <c r="F242" s="244"/>
      <c r="G242" s="244"/>
      <c r="H242" s="244"/>
      <c r="I242" s="244"/>
      <c r="J242" s="244"/>
      <c r="K242" s="244"/>
      <c r="L242" s="244"/>
      <c r="M242" s="244"/>
      <c r="N242" s="244"/>
      <c r="O242" s="244"/>
      <c r="P242" s="244"/>
      <c r="Q242" s="244"/>
      <c r="R242" s="244"/>
      <c r="S242" s="244"/>
      <c r="T242" s="245"/>
      <c r="U242" s="244"/>
      <c r="V242" s="218"/>
      <c r="W242" s="218"/>
      <c r="X242" s="218"/>
      <c r="Y242" s="218"/>
      <c r="Z242" s="218"/>
      <c r="AA242" s="218"/>
      <c r="AB242" s="218"/>
      <c r="AC242" s="218"/>
      <c r="AD242" s="218"/>
      <c r="AE242" s="218"/>
      <c r="AF242" s="218"/>
      <c r="AG242" s="218" t="s">
        <v>130</v>
      </c>
      <c r="AH242" s="218">
        <v>0</v>
      </c>
      <c r="AI242" s="218"/>
      <c r="AJ242" s="218"/>
      <c r="AK242" s="218"/>
      <c r="AL242" s="218"/>
      <c r="AM242" s="218"/>
      <c r="AN242" s="218"/>
      <c r="AO242" s="218"/>
      <c r="AP242" s="218"/>
      <c r="AQ242" s="218"/>
      <c r="AR242" s="218"/>
      <c r="AS242" s="218"/>
      <c r="AT242" s="218"/>
      <c r="AU242" s="218"/>
      <c r="AV242" s="218"/>
      <c r="AW242" s="218"/>
      <c r="AX242" s="218"/>
      <c r="AY242" s="218"/>
      <c r="AZ242" s="218"/>
      <c r="BA242" s="218"/>
      <c r="BB242" s="218"/>
      <c r="BC242" s="218"/>
      <c r="BD242" s="218"/>
      <c r="BE242" s="218"/>
      <c r="BF242" s="218"/>
      <c r="BG242" s="218"/>
      <c r="BH242" s="218"/>
    </row>
    <row r="243" spans="1:60" outlineLevel="1" x14ac:dyDescent="0.2">
      <c r="A243" s="219"/>
      <c r="B243" s="230"/>
      <c r="C243" s="274" t="s">
        <v>250</v>
      </c>
      <c r="D243" s="234"/>
      <c r="E243" s="239"/>
      <c r="F243" s="244"/>
      <c r="G243" s="244"/>
      <c r="H243" s="244"/>
      <c r="I243" s="244"/>
      <c r="J243" s="244"/>
      <c r="K243" s="244"/>
      <c r="L243" s="244"/>
      <c r="M243" s="244"/>
      <c r="N243" s="244"/>
      <c r="O243" s="244"/>
      <c r="P243" s="244"/>
      <c r="Q243" s="244"/>
      <c r="R243" s="244"/>
      <c r="S243" s="244"/>
      <c r="T243" s="245"/>
      <c r="U243" s="244"/>
      <c r="V243" s="218"/>
      <c r="W243" s="218"/>
      <c r="X243" s="218"/>
      <c r="Y243" s="218"/>
      <c r="Z243" s="218"/>
      <c r="AA243" s="218"/>
      <c r="AB243" s="218"/>
      <c r="AC243" s="218"/>
      <c r="AD243" s="218"/>
      <c r="AE243" s="218"/>
      <c r="AF243" s="218"/>
      <c r="AG243" s="218" t="s">
        <v>130</v>
      </c>
      <c r="AH243" s="218">
        <v>0</v>
      </c>
      <c r="AI243" s="218"/>
      <c r="AJ243" s="218"/>
      <c r="AK243" s="218"/>
      <c r="AL243" s="218"/>
      <c r="AM243" s="218"/>
      <c r="AN243" s="218"/>
      <c r="AO243" s="218"/>
      <c r="AP243" s="218"/>
      <c r="AQ243" s="218"/>
      <c r="AR243" s="218"/>
      <c r="AS243" s="218"/>
      <c r="AT243" s="218"/>
      <c r="AU243" s="218"/>
      <c r="AV243" s="218"/>
      <c r="AW243" s="218"/>
      <c r="AX243" s="218"/>
      <c r="AY243" s="218"/>
      <c r="AZ243" s="218"/>
      <c r="BA243" s="218"/>
      <c r="BB243" s="218"/>
      <c r="BC243" s="218"/>
      <c r="BD243" s="218"/>
      <c r="BE243" s="218"/>
      <c r="BF243" s="218"/>
      <c r="BG243" s="218"/>
      <c r="BH243" s="218"/>
    </row>
    <row r="244" spans="1:60" outlineLevel="1" x14ac:dyDescent="0.2">
      <c r="A244" s="219"/>
      <c r="B244" s="230"/>
      <c r="C244" s="274" t="s">
        <v>359</v>
      </c>
      <c r="D244" s="234"/>
      <c r="E244" s="239">
        <v>35.81</v>
      </c>
      <c r="F244" s="244"/>
      <c r="G244" s="244"/>
      <c r="H244" s="244"/>
      <c r="I244" s="244"/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5"/>
      <c r="U244" s="244"/>
      <c r="V244" s="218"/>
      <c r="W244" s="218"/>
      <c r="X244" s="218"/>
      <c r="Y244" s="218"/>
      <c r="Z244" s="218"/>
      <c r="AA244" s="218"/>
      <c r="AB244" s="218"/>
      <c r="AC244" s="218"/>
      <c r="AD244" s="218"/>
      <c r="AE244" s="218"/>
      <c r="AF244" s="218"/>
      <c r="AG244" s="218" t="s">
        <v>130</v>
      </c>
      <c r="AH244" s="218">
        <v>0</v>
      </c>
      <c r="AI244" s="218"/>
      <c r="AJ244" s="218"/>
      <c r="AK244" s="218"/>
      <c r="AL244" s="218"/>
      <c r="AM244" s="218"/>
      <c r="AN244" s="218"/>
      <c r="AO244" s="218"/>
      <c r="AP244" s="218"/>
      <c r="AQ244" s="218"/>
      <c r="AR244" s="218"/>
      <c r="AS244" s="218"/>
      <c r="AT244" s="218"/>
      <c r="AU244" s="218"/>
      <c r="AV244" s="218"/>
      <c r="AW244" s="218"/>
      <c r="AX244" s="218"/>
      <c r="AY244" s="218"/>
      <c r="AZ244" s="218"/>
      <c r="BA244" s="218"/>
      <c r="BB244" s="218"/>
      <c r="BC244" s="218"/>
      <c r="BD244" s="218"/>
      <c r="BE244" s="218"/>
      <c r="BF244" s="218"/>
      <c r="BG244" s="218"/>
      <c r="BH244" s="218"/>
    </row>
    <row r="245" spans="1:60" outlineLevel="1" x14ac:dyDescent="0.2">
      <c r="A245" s="219"/>
      <c r="B245" s="230"/>
      <c r="C245" s="274" t="s">
        <v>360</v>
      </c>
      <c r="D245" s="234"/>
      <c r="E245" s="239">
        <v>8.9499999999999993</v>
      </c>
      <c r="F245" s="244"/>
      <c r="G245" s="244"/>
      <c r="H245" s="244"/>
      <c r="I245" s="244"/>
      <c r="J245" s="244"/>
      <c r="K245" s="244"/>
      <c r="L245" s="244"/>
      <c r="M245" s="244"/>
      <c r="N245" s="244"/>
      <c r="O245" s="244"/>
      <c r="P245" s="244"/>
      <c r="Q245" s="244"/>
      <c r="R245" s="244"/>
      <c r="S245" s="244"/>
      <c r="T245" s="245"/>
      <c r="U245" s="244"/>
      <c r="V245" s="218"/>
      <c r="W245" s="218"/>
      <c r="X245" s="218"/>
      <c r="Y245" s="218"/>
      <c r="Z245" s="218"/>
      <c r="AA245" s="218"/>
      <c r="AB245" s="218"/>
      <c r="AC245" s="218"/>
      <c r="AD245" s="218"/>
      <c r="AE245" s="218"/>
      <c r="AF245" s="218"/>
      <c r="AG245" s="218" t="s">
        <v>130</v>
      </c>
      <c r="AH245" s="218">
        <v>0</v>
      </c>
      <c r="AI245" s="218"/>
      <c r="AJ245" s="218"/>
      <c r="AK245" s="218"/>
      <c r="AL245" s="218"/>
      <c r="AM245" s="218"/>
      <c r="AN245" s="218"/>
      <c r="AO245" s="218"/>
      <c r="AP245" s="218"/>
      <c r="AQ245" s="218"/>
      <c r="AR245" s="218"/>
      <c r="AS245" s="218"/>
      <c r="AT245" s="218"/>
      <c r="AU245" s="218"/>
      <c r="AV245" s="218"/>
      <c r="AW245" s="218"/>
      <c r="AX245" s="218"/>
      <c r="AY245" s="218"/>
      <c r="AZ245" s="218"/>
      <c r="BA245" s="218"/>
      <c r="BB245" s="218"/>
      <c r="BC245" s="218"/>
      <c r="BD245" s="218"/>
      <c r="BE245" s="218"/>
      <c r="BF245" s="218"/>
      <c r="BG245" s="218"/>
      <c r="BH245" s="218"/>
    </row>
    <row r="246" spans="1:60" outlineLevel="1" x14ac:dyDescent="0.2">
      <c r="A246" s="219"/>
      <c r="B246" s="230"/>
      <c r="C246" s="274" t="s">
        <v>361</v>
      </c>
      <c r="D246" s="234"/>
      <c r="E246" s="239">
        <v>13.12</v>
      </c>
      <c r="F246" s="244"/>
      <c r="G246" s="244"/>
      <c r="H246" s="244"/>
      <c r="I246" s="244"/>
      <c r="J246" s="244"/>
      <c r="K246" s="244"/>
      <c r="L246" s="244"/>
      <c r="M246" s="244"/>
      <c r="N246" s="244"/>
      <c r="O246" s="244"/>
      <c r="P246" s="244"/>
      <c r="Q246" s="244"/>
      <c r="R246" s="244"/>
      <c r="S246" s="244"/>
      <c r="T246" s="245"/>
      <c r="U246" s="244"/>
      <c r="V246" s="218"/>
      <c r="W246" s="218"/>
      <c r="X246" s="218"/>
      <c r="Y246" s="218"/>
      <c r="Z246" s="218"/>
      <c r="AA246" s="218"/>
      <c r="AB246" s="218"/>
      <c r="AC246" s="218"/>
      <c r="AD246" s="218"/>
      <c r="AE246" s="218"/>
      <c r="AF246" s="218"/>
      <c r="AG246" s="218" t="s">
        <v>130</v>
      </c>
      <c r="AH246" s="218">
        <v>0</v>
      </c>
      <c r="AI246" s="218"/>
      <c r="AJ246" s="218"/>
      <c r="AK246" s="218"/>
      <c r="AL246" s="218"/>
      <c r="AM246" s="218"/>
      <c r="AN246" s="218"/>
      <c r="AO246" s="218"/>
      <c r="AP246" s="218"/>
      <c r="AQ246" s="218"/>
      <c r="AR246" s="218"/>
      <c r="AS246" s="218"/>
      <c r="AT246" s="218"/>
      <c r="AU246" s="218"/>
      <c r="AV246" s="218"/>
      <c r="AW246" s="218"/>
      <c r="AX246" s="218"/>
      <c r="AY246" s="218"/>
      <c r="AZ246" s="218"/>
      <c r="BA246" s="218"/>
      <c r="BB246" s="218"/>
      <c r="BC246" s="218"/>
      <c r="BD246" s="218"/>
      <c r="BE246" s="218"/>
      <c r="BF246" s="218"/>
      <c r="BG246" s="218"/>
      <c r="BH246" s="218"/>
    </row>
    <row r="247" spans="1:60" outlineLevel="1" x14ac:dyDescent="0.2">
      <c r="A247" s="219"/>
      <c r="B247" s="230"/>
      <c r="C247" s="274" t="s">
        <v>362</v>
      </c>
      <c r="D247" s="234"/>
      <c r="E247" s="239">
        <v>3.35</v>
      </c>
      <c r="F247" s="244"/>
      <c r="G247" s="244"/>
      <c r="H247" s="244"/>
      <c r="I247" s="244"/>
      <c r="J247" s="244"/>
      <c r="K247" s="244"/>
      <c r="L247" s="244"/>
      <c r="M247" s="244"/>
      <c r="N247" s="244"/>
      <c r="O247" s="244"/>
      <c r="P247" s="244"/>
      <c r="Q247" s="244"/>
      <c r="R247" s="244"/>
      <c r="S247" s="244"/>
      <c r="T247" s="245"/>
      <c r="U247" s="244"/>
      <c r="V247" s="218"/>
      <c r="W247" s="218"/>
      <c r="X247" s="218"/>
      <c r="Y247" s="218"/>
      <c r="Z247" s="218"/>
      <c r="AA247" s="218"/>
      <c r="AB247" s="218"/>
      <c r="AC247" s="218"/>
      <c r="AD247" s="218"/>
      <c r="AE247" s="218"/>
      <c r="AF247" s="218"/>
      <c r="AG247" s="218" t="s">
        <v>130</v>
      </c>
      <c r="AH247" s="218">
        <v>0</v>
      </c>
      <c r="AI247" s="218"/>
      <c r="AJ247" s="218"/>
      <c r="AK247" s="218"/>
      <c r="AL247" s="218"/>
      <c r="AM247" s="218"/>
      <c r="AN247" s="218"/>
      <c r="AO247" s="218"/>
      <c r="AP247" s="218"/>
      <c r="AQ247" s="218"/>
      <c r="AR247" s="218"/>
      <c r="AS247" s="218"/>
      <c r="AT247" s="218"/>
      <c r="AU247" s="218"/>
      <c r="AV247" s="218"/>
      <c r="AW247" s="218"/>
      <c r="AX247" s="218"/>
      <c r="AY247" s="218"/>
      <c r="AZ247" s="218"/>
      <c r="BA247" s="218"/>
      <c r="BB247" s="218"/>
      <c r="BC247" s="218"/>
      <c r="BD247" s="218"/>
      <c r="BE247" s="218"/>
      <c r="BF247" s="218"/>
      <c r="BG247" s="218"/>
      <c r="BH247" s="218"/>
    </row>
    <row r="248" spans="1:60" outlineLevel="1" x14ac:dyDescent="0.2">
      <c r="A248" s="219"/>
      <c r="B248" s="230"/>
      <c r="C248" s="274" t="s">
        <v>363</v>
      </c>
      <c r="D248" s="234"/>
      <c r="E248" s="239">
        <v>51.7</v>
      </c>
      <c r="F248" s="244"/>
      <c r="G248" s="244"/>
      <c r="H248" s="244"/>
      <c r="I248" s="244"/>
      <c r="J248" s="244"/>
      <c r="K248" s="244"/>
      <c r="L248" s="244"/>
      <c r="M248" s="244"/>
      <c r="N248" s="244"/>
      <c r="O248" s="244"/>
      <c r="P248" s="244"/>
      <c r="Q248" s="244"/>
      <c r="R248" s="244"/>
      <c r="S248" s="244"/>
      <c r="T248" s="245"/>
      <c r="U248" s="244"/>
      <c r="V248" s="218"/>
      <c r="W248" s="218"/>
      <c r="X248" s="218"/>
      <c r="Y248" s="218"/>
      <c r="Z248" s="218"/>
      <c r="AA248" s="218"/>
      <c r="AB248" s="218"/>
      <c r="AC248" s="218"/>
      <c r="AD248" s="218"/>
      <c r="AE248" s="218"/>
      <c r="AF248" s="218"/>
      <c r="AG248" s="218" t="s">
        <v>130</v>
      </c>
      <c r="AH248" s="218">
        <v>0</v>
      </c>
      <c r="AI248" s="218"/>
      <c r="AJ248" s="218"/>
      <c r="AK248" s="218"/>
      <c r="AL248" s="218"/>
      <c r="AM248" s="218"/>
      <c r="AN248" s="218"/>
      <c r="AO248" s="218"/>
      <c r="AP248" s="218"/>
      <c r="AQ248" s="218"/>
      <c r="AR248" s="218"/>
      <c r="AS248" s="218"/>
      <c r="AT248" s="218"/>
      <c r="AU248" s="218"/>
      <c r="AV248" s="218"/>
      <c r="AW248" s="218"/>
      <c r="AX248" s="218"/>
      <c r="AY248" s="218"/>
      <c r="AZ248" s="218"/>
      <c r="BA248" s="218"/>
      <c r="BB248" s="218"/>
      <c r="BC248" s="218"/>
      <c r="BD248" s="218"/>
      <c r="BE248" s="218"/>
      <c r="BF248" s="218"/>
      <c r="BG248" s="218"/>
      <c r="BH248" s="218"/>
    </row>
    <row r="249" spans="1:60" outlineLevel="1" x14ac:dyDescent="0.2">
      <c r="A249" s="219">
        <v>41</v>
      </c>
      <c r="B249" s="230" t="s">
        <v>364</v>
      </c>
      <c r="C249" s="272" t="s">
        <v>365</v>
      </c>
      <c r="D249" s="232" t="s">
        <v>128</v>
      </c>
      <c r="E249" s="237">
        <v>51.7</v>
      </c>
      <c r="F249" s="243"/>
      <c r="G249" s="244">
        <f>ROUND(E249*F249,2)</f>
        <v>0</v>
      </c>
      <c r="H249" s="243"/>
      <c r="I249" s="244">
        <f>ROUND(E249*H249,2)</f>
        <v>0</v>
      </c>
      <c r="J249" s="243"/>
      <c r="K249" s="244">
        <f>ROUND(E249*J249,2)</f>
        <v>0</v>
      </c>
      <c r="L249" s="244">
        <v>15</v>
      </c>
      <c r="M249" s="244">
        <f>G249*(1+L249/100)</f>
        <v>0</v>
      </c>
      <c r="N249" s="244">
        <v>0</v>
      </c>
      <c r="O249" s="244">
        <f>ROUND(E249*N249,2)</f>
        <v>0</v>
      </c>
      <c r="P249" s="244">
        <v>0</v>
      </c>
      <c r="Q249" s="244">
        <f>ROUND(E249*P249,2)</f>
        <v>0</v>
      </c>
      <c r="R249" s="244"/>
      <c r="S249" s="244"/>
      <c r="T249" s="245">
        <v>0</v>
      </c>
      <c r="U249" s="244">
        <f>ROUND(E249*T249,2)</f>
        <v>0</v>
      </c>
      <c r="V249" s="218"/>
      <c r="W249" s="218"/>
      <c r="X249" s="218"/>
      <c r="Y249" s="218"/>
      <c r="Z249" s="218"/>
      <c r="AA249" s="218"/>
      <c r="AB249" s="218"/>
      <c r="AC249" s="218"/>
      <c r="AD249" s="218"/>
      <c r="AE249" s="218"/>
      <c r="AF249" s="218"/>
      <c r="AG249" s="218" t="s">
        <v>197</v>
      </c>
      <c r="AH249" s="218"/>
      <c r="AI249" s="218"/>
      <c r="AJ249" s="218"/>
      <c r="AK249" s="218"/>
      <c r="AL249" s="218"/>
      <c r="AM249" s="218"/>
      <c r="AN249" s="218"/>
      <c r="AO249" s="218"/>
      <c r="AP249" s="218"/>
      <c r="AQ249" s="218"/>
      <c r="AR249" s="218"/>
      <c r="AS249" s="218"/>
      <c r="AT249" s="218"/>
      <c r="AU249" s="218"/>
      <c r="AV249" s="218"/>
      <c r="AW249" s="218"/>
      <c r="AX249" s="218"/>
      <c r="AY249" s="218"/>
      <c r="AZ249" s="218"/>
      <c r="BA249" s="218"/>
      <c r="BB249" s="218"/>
      <c r="BC249" s="218"/>
      <c r="BD249" s="218"/>
      <c r="BE249" s="218"/>
      <c r="BF249" s="218"/>
      <c r="BG249" s="218"/>
      <c r="BH249" s="218"/>
    </row>
    <row r="250" spans="1:60" outlineLevel="1" x14ac:dyDescent="0.2">
      <c r="A250" s="219"/>
      <c r="B250" s="230"/>
      <c r="C250" s="274" t="s">
        <v>366</v>
      </c>
      <c r="D250" s="234"/>
      <c r="E250" s="239">
        <v>51.7</v>
      </c>
      <c r="F250" s="244"/>
      <c r="G250" s="244"/>
      <c r="H250" s="244"/>
      <c r="I250" s="244"/>
      <c r="J250" s="244"/>
      <c r="K250" s="244"/>
      <c r="L250" s="244"/>
      <c r="M250" s="244"/>
      <c r="N250" s="244"/>
      <c r="O250" s="244"/>
      <c r="P250" s="244"/>
      <c r="Q250" s="244"/>
      <c r="R250" s="244"/>
      <c r="S250" s="244"/>
      <c r="T250" s="245"/>
      <c r="U250" s="244"/>
      <c r="V250" s="218"/>
      <c r="W250" s="218"/>
      <c r="X250" s="218"/>
      <c r="Y250" s="218"/>
      <c r="Z250" s="218"/>
      <c r="AA250" s="218"/>
      <c r="AB250" s="218"/>
      <c r="AC250" s="218"/>
      <c r="AD250" s="218"/>
      <c r="AE250" s="218"/>
      <c r="AF250" s="218"/>
      <c r="AG250" s="218" t="s">
        <v>130</v>
      </c>
      <c r="AH250" s="218">
        <v>0</v>
      </c>
      <c r="AI250" s="218"/>
      <c r="AJ250" s="218"/>
      <c r="AK250" s="218"/>
      <c r="AL250" s="218"/>
      <c r="AM250" s="218"/>
      <c r="AN250" s="218"/>
      <c r="AO250" s="218"/>
      <c r="AP250" s="218"/>
      <c r="AQ250" s="218"/>
      <c r="AR250" s="218"/>
      <c r="AS250" s="218"/>
      <c r="AT250" s="218"/>
      <c r="AU250" s="218"/>
      <c r="AV250" s="218"/>
      <c r="AW250" s="218"/>
      <c r="AX250" s="218"/>
      <c r="AY250" s="218"/>
      <c r="AZ250" s="218"/>
      <c r="BA250" s="218"/>
      <c r="BB250" s="218"/>
      <c r="BC250" s="218"/>
      <c r="BD250" s="218"/>
      <c r="BE250" s="218"/>
      <c r="BF250" s="218"/>
      <c r="BG250" s="218"/>
      <c r="BH250" s="218"/>
    </row>
    <row r="251" spans="1:60" outlineLevel="1" x14ac:dyDescent="0.2">
      <c r="A251" s="219">
        <v>42</v>
      </c>
      <c r="B251" s="230" t="s">
        <v>367</v>
      </c>
      <c r="C251" s="272" t="s">
        <v>368</v>
      </c>
      <c r="D251" s="232" t="s">
        <v>128</v>
      </c>
      <c r="E251" s="237">
        <v>7.3826999999999998</v>
      </c>
      <c r="F251" s="243"/>
      <c r="G251" s="244">
        <f>ROUND(E251*F251,2)</f>
        <v>0</v>
      </c>
      <c r="H251" s="243"/>
      <c r="I251" s="244">
        <f>ROUND(E251*H251,2)</f>
        <v>0</v>
      </c>
      <c r="J251" s="243"/>
      <c r="K251" s="244">
        <f>ROUND(E251*J251,2)</f>
        <v>0</v>
      </c>
      <c r="L251" s="244">
        <v>15</v>
      </c>
      <c r="M251" s="244">
        <f>G251*(1+L251/100)</f>
        <v>0</v>
      </c>
      <c r="N251" s="244">
        <v>0</v>
      </c>
      <c r="O251" s="244">
        <f>ROUND(E251*N251,2)</f>
        <v>0</v>
      </c>
      <c r="P251" s="244">
        <v>0</v>
      </c>
      <c r="Q251" s="244">
        <f>ROUND(E251*P251,2)</f>
        <v>0</v>
      </c>
      <c r="R251" s="244"/>
      <c r="S251" s="244"/>
      <c r="T251" s="245">
        <v>0</v>
      </c>
      <c r="U251" s="244">
        <f>ROUND(E251*T251,2)</f>
        <v>0</v>
      </c>
      <c r="V251" s="218"/>
      <c r="W251" s="218"/>
      <c r="X251" s="218"/>
      <c r="Y251" s="218"/>
      <c r="Z251" s="218"/>
      <c r="AA251" s="218"/>
      <c r="AB251" s="218"/>
      <c r="AC251" s="218"/>
      <c r="AD251" s="218"/>
      <c r="AE251" s="218"/>
      <c r="AF251" s="218"/>
      <c r="AG251" s="218" t="s">
        <v>197</v>
      </c>
      <c r="AH251" s="218"/>
      <c r="AI251" s="218"/>
      <c r="AJ251" s="218"/>
      <c r="AK251" s="218"/>
      <c r="AL251" s="218"/>
      <c r="AM251" s="218"/>
      <c r="AN251" s="218"/>
      <c r="AO251" s="218"/>
      <c r="AP251" s="218"/>
      <c r="AQ251" s="218"/>
      <c r="AR251" s="218"/>
      <c r="AS251" s="218"/>
      <c r="AT251" s="218"/>
      <c r="AU251" s="218"/>
      <c r="AV251" s="218"/>
      <c r="AW251" s="218"/>
      <c r="AX251" s="218"/>
      <c r="AY251" s="218"/>
      <c r="AZ251" s="218"/>
      <c r="BA251" s="218"/>
      <c r="BB251" s="218"/>
      <c r="BC251" s="218"/>
      <c r="BD251" s="218"/>
      <c r="BE251" s="218"/>
      <c r="BF251" s="218"/>
      <c r="BG251" s="218"/>
      <c r="BH251" s="218"/>
    </row>
    <row r="252" spans="1:60" outlineLevel="1" x14ac:dyDescent="0.2">
      <c r="A252" s="219"/>
      <c r="B252" s="230"/>
      <c r="C252" s="274" t="s">
        <v>369</v>
      </c>
      <c r="D252" s="234"/>
      <c r="E252" s="239">
        <v>7.38</v>
      </c>
      <c r="F252" s="244"/>
      <c r="G252" s="244"/>
      <c r="H252" s="244"/>
      <c r="I252" s="244"/>
      <c r="J252" s="244"/>
      <c r="K252" s="244"/>
      <c r="L252" s="244"/>
      <c r="M252" s="244"/>
      <c r="N252" s="244"/>
      <c r="O252" s="244"/>
      <c r="P252" s="244"/>
      <c r="Q252" s="244"/>
      <c r="R252" s="244"/>
      <c r="S252" s="244"/>
      <c r="T252" s="245"/>
      <c r="U252" s="244"/>
      <c r="V252" s="218"/>
      <c r="W252" s="218"/>
      <c r="X252" s="218"/>
      <c r="Y252" s="218"/>
      <c r="Z252" s="218"/>
      <c r="AA252" s="218"/>
      <c r="AB252" s="218"/>
      <c r="AC252" s="218"/>
      <c r="AD252" s="218"/>
      <c r="AE252" s="218"/>
      <c r="AF252" s="218"/>
      <c r="AG252" s="218" t="s">
        <v>130</v>
      </c>
      <c r="AH252" s="218">
        <v>0</v>
      </c>
      <c r="AI252" s="218"/>
      <c r="AJ252" s="218"/>
      <c r="AK252" s="218"/>
      <c r="AL252" s="218"/>
      <c r="AM252" s="218"/>
      <c r="AN252" s="218"/>
      <c r="AO252" s="218"/>
      <c r="AP252" s="218"/>
      <c r="AQ252" s="218"/>
      <c r="AR252" s="218"/>
      <c r="AS252" s="218"/>
      <c r="AT252" s="218"/>
      <c r="AU252" s="218"/>
      <c r="AV252" s="218"/>
      <c r="AW252" s="218"/>
      <c r="AX252" s="218"/>
      <c r="AY252" s="218"/>
      <c r="AZ252" s="218"/>
      <c r="BA252" s="218"/>
      <c r="BB252" s="218"/>
      <c r="BC252" s="218"/>
      <c r="BD252" s="218"/>
      <c r="BE252" s="218"/>
      <c r="BF252" s="218"/>
      <c r="BG252" s="218"/>
      <c r="BH252" s="218"/>
    </row>
    <row r="253" spans="1:60" x14ac:dyDescent="0.2">
      <c r="A253" s="226" t="s">
        <v>111</v>
      </c>
      <c r="B253" s="231" t="s">
        <v>76</v>
      </c>
      <c r="C253" s="273" t="s">
        <v>77</v>
      </c>
      <c r="D253" s="233"/>
      <c r="E253" s="238"/>
      <c r="F253" s="246"/>
      <c r="G253" s="246">
        <f>SUMIF(AG254:AG260,"&lt;&gt;NOR",G254:G260)</f>
        <v>0</v>
      </c>
      <c r="H253" s="246"/>
      <c r="I253" s="246">
        <f>SUM(I254:I260)</f>
        <v>0</v>
      </c>
      <c r="J253" s="246"/>
      <c r="K253" s="246">
        <f>SUM(K254:K260)</f>
        <v>0</v>
      </c>
      <c r="L253" s="246"/>
      <c r="M253" s="246">
        <f>SUM(M254:M260)</f>
        <v>0</v>
      </c>
      <c r="N253" s="246"/>
      <c r="O253" s="246">
        <f>SUM(O254:O260)</f>
        <v>0</v>
      </c>
      <c r="P253" s="246"/>
      <c r="Q253" s="246">
        <f>SUM(Q254:Q260)</f>
        <v>0</v>
      </c>
      <c r="R253" s="246"/>
      <c r="S253" s="246"/>
      <c r="T253" s="247"/>
      <c r="U253" s="246">
        <f>SUM(U254:U260)</f>
        <v>0</v>
      </c>
      <c r="AG253" t="s">
        <v>112</v>
      </c>
    </row>
    <row r="254" spans="1:60" outlineLevel="1" x14ac:dyDescent="0.2">
      <c r="A254" s="219">
        <v>43</v>
      </c>
      <c r="B254" s="230" t="s">
        <v>370</v>
      </c>
      <c r="C254" s="272" t="s">
        <v>371</v>
      </c>
      <c r="D254" s="232" t="s">
        <v>128</v>
      </c>
      <c r="E254" s="237">
        <v>773.8143</v>
      </c>
      <c r="F254" s="243"/>
      <c r="G254" s="244">
        <f>ROUND(E254*F254,2)</f>
        <v>0</v>
      </c>
      <c r="H254" s="243"/>
      <c r="I254" s="244">
        <f>ROUND(E254*H254,2)</f>
        <v>0</v>
      </c>
      <c r="J254" s="243"/>
      <c r="K254" s="244">
        <f>ROUND(E254*J254,2)</f>
        <v>0</v>
      </c>
      <c r="L254" s="244">
        <v>15</v>
      </c>
      <c r="M254" s="244">
        <f>G254*(1+L254/100)</f>
        <v>0</v>
      </c>
      <c r="N254" s="244">
        <v>0</v>
      </c>
      <c r="O254" s="244">
        <f>ROUND(E254*N254,2)</f>
        <v>0</v>
      </c>
      <c r="P254" s="244">
        <v>0</v>
      </c>
      <c r="Q254" s="244">
        <f>ROUND(E254*P254,2)</f>
        <v>0</v>
      </c>
      <c r="R254" s="244"/>
      <c r="S254" s="244"/>
      <c r="T254" s="245">
        <v>0</v>
      </c>
      <c r="U254" s="244">
        <f>ROUND(E254*T254,2)</f>
        <v>0</v>
      </c>
      <c r="V254" s="218"/>
      <c r="W254" s="218"/>
      <c r="X254" s="218"/>
      <c r="Y254" s="218"/>
      <c r="Z254" s="218"/>
      <c r="AA254" s="218"/>
      <c r="AB254" s="218"/>
      <c r="AC254" s="218"/>
      <c r="AD254" s="218"/>
      <c r="AE254" s="218"/>
      <c r="AF254" s="218"/>
      <c r="AG254" s="218" t="s">
        <v>257</v>
      </c>
      <c r="AH254" s="218"/>
      <c r="AI254" s="218"/>
      <c r="AJ254" s="218"/>
      <c r="AK254" s="218"/>
      <c r="AL254" s="218"/>
      <c r="AM254" s="218"/>
      <c r="AN254" s="218"/>
      <c r="AO254" s="218"/>
      <c r="AP254" s="218"/>
      <c r="AQ254" s="218"/>
      <c r="AR254" s="218"/>
      <c r="AS254" s="218"/>
      <c r="AT254" s="218"/>
      <c r="AU254" s="218"/>
      <c r="AV254" s="218"/>
      <c r="AW254" s="218"/>
      <c r="AX254" s="218"/>
      <c r="AY254" s="218"/>
      <c r="AZ254" s="218"/>
      <c r="BA254" s="218"/>
      <c r="BB254" s="218"/>
      <c r="BC254" s="218"/>
      <c r="BD254" s="218"/>
      <c r="BE254" s="218"/>
      <c r="BF254" s="218"/>
      <c r="BG254" s="218"/>
      <c r="BH254" s="218"/>
    </row>
    <row r="255" spans="1:60" outlineLevel="1" x14ac:dyDescent="0.2">
      <c r="A255" s="219"/>
      <c r="B255" s="230"/>
      <c r="C255" s="274" t="s">
        <v>129</v>
      </c>
      <c r="D255" s="234"/>
      <c r="E255" s="239"/>
      <c r="F255" s="244"/>
      <c r="G255" s="244"/>
      <c r="H255" s="244"/>
      <c r="I255" s="244"/>
      <c r="J255" s="244"/>
      <c r="K255" s="244"/>
      <c r="L255" s="244"/>
      <c r="M255" s="244"/>
      <c r="N255" s="244"/>
      <c r="O255" s="244"/>
      <c r="P255" s="244"/>
      <c r="Q255" s="244"/>
      <c r="R255" s="244"/>
      <c r="S255" s="244"/>
      <c r="T255" s="245"/>
      <c r="U255" s="244"/>
      <c r="V255" s="218"/>
      <c r="W255" s="218"/>
      <c r="X255" s="218"/>
      <c r="Y255" s="218"/>
      <c r="Z255" s="218"/>
      <c r="AA255" s="218"/>
      <c r="AB255" s="218"/>
      <c r="AC255" s="218"/>
      <c r="AD255" s="218"/>
      <c r="AE255" s="218"/>
      <c r="AF255" s="218"/>
      <c r="AG255" s="218" t="s">
        <v>130</v>
      </c>
      <c r="AH255" s="218">
        <v>0</v>
      </c>
      <c r="AI255" s="218"/>
      <c r="AJ255" s="218"/>
      <c r="AK255" s="218"/>
      <c r="AL255" s="218"/>
      <c r="AM255" s="218"/>
      <c r="AN255" s="218"/>
      <c r="AO255" s="218"/>
      <c r="AP255" s="218"/>
      <c r="AQ255" s="218"/>
      <c r="AR255" s="218"/>
      <c r="AS255" s="218"/>
      <c r="AT255" s="218"/>
      <c r="AU255" s="218"/>
      <c r="AV255" s="218"/>
      <c r="AW255" s="218"/>
      <c r="AX255" s="218"/>
      <c r="AY255" s="218"/>
      <c r="AZ255" s="218"/>
      <c r="BA255" s="218"/>
      <c r="BB255" s="218"/>
      <c r="BC255" s="218"/>
      <c r="BD255" s="218"/>
      <c r="BE255" s="218"/>
      <c r="BF255" s="218"/>
      <c r="BG255" s="218"/>
      <c r="BH255" s="218"/>
    </row>
    <row r="256" spans="1:60" outlineLevel="1" x14ac:dyDescent="0.2">
      <c r="A256" s="219"/>
      <c r="B256" s="230"/>
      <c r="C256" s="274" t="s">
        <v>131</v>
      </c>
      <c r="D256" s="234"/>
      <c r="E256" s="239">
        <v>7.6</v>
      </c>
      <c r="F256" s="244"/>
      <c r="G256" s="244"/>
      <c r="H256" s="244"/>
      <c r="I256" s="244"/>
      <c r="J256" s="244"/>
      <c r="K256" s="244"/>
      <c r="L256" s="244"/>
      <c r="M256" s="244"/>
      <c r="N256" s="244"/>
      <c r="O256" s="244"/>
      <c r="P256" s="244"/>
      <c r="Q256" s="244"/>
      <c r="R256" s="244"/>
      <c r="S256" s="244"/>
      <c r="T256" s="245"/>
      <c r="U256" s="244"/>
      <c r="V256" s="218"/>
      <c r="W256" s="218"/>
      <c r="X256" s="218"/>
      <c r="Y256" s="218"/>
      <c r="Z256" s="218"/>
      <c r="AA256" s="218"/>
      <c r="AB256" s="218"/>
      <c r="AC256" s="218"/>
      <c r="AD256" s="218"/>
      <c r="AE256" s="218"/>
      <c r="AF256" s="218"/>
      <c r="AG256" s="218" t="s">
        <v>130</v>
      </c>
      <c r="AH256" s="218">
        <v>0</v>
      </c>
      <c r="AI256" s="218"/>
      <c r="AJ256" s="218"/>
      <c r="AK256" s="218"/>
      <c r="AL256" s="218"/>
      <c r="AM256" s="218"/>
      <c r="AN256" s="218"/>
      <c r="AO256" s="218"/>
      <c r="AP256" s="218"/>
      <c r="AQ256" s="218"/>
      <c r="AR256" s="218"/>
      <c r="AS256" s="218"/>
      <c r="AT256" s="218"/>
      <c r="AU256" s="218"/>
      <c r="AV256" s="218"/>
      <c r="AW256" s="218"/>
      <c r="AX256" s="218"/>
      <c r="AY256" s="218"/>
      <c r="AZ256" s="218"/>
      <c r="BA256" s="218"/>
      <c r="BB256" s="218"/>
      <c r="BC256" s="218"/>
      <c r="BD256" s="218"/>
      <c r="BE256" s="218"/>
      <c r="BF256" s="218"/>
      <c r="BG256" s="218"/>
      <c r="BH256" s="218"/>
    </row>
    <row r="257" spans="1:60" outlineLevel="1" x14ac:dyDescent="0.2">
      <c r="A257" s="219"/>
      <c r="B257" s="230"/>
      <c r="C257" s="274" t="s">
        <v>372</v>
      </c>
      <c r="D257" s="234"/>
      <c r="E257" s="239">
        <v>23.17</v>
      </c>
      <c r="F257" s="244"/>
      <c r="G257" s="244"/>
      <c r="H257" s="244"/>
      <c r="I257" s="244"/>
      <c r="J257" s="244"/>
      <c r="K257" s="244"/>
      <c r="L257" s="244"/>
      <c r="M257" s="244"/>
      <c r="N257" s="244"/>
      <c r="O257" s="244"/>
      <c r="P257" s="244"/>
      <c r="Q257" s="244"/>
      <c r="R257" s="244"/>
      <c r="S257" s="244"/>
      <c r="T257" s="245"/>
      <c r="U257" s="244"/>
      <c r="V257" s="218"/>
      <c r="W257" s="218"/>
      <c r="X257" s="218"/>
      <c r="Y257" s="218"/>
      <c r="Z257" s="218"/>
      <c r="AA257" s="218"/>
      <c r="AB257" s="218"/>
      <c r="AC257" s="218"/>
      <c r="AD257" s="218"/>
      <c r="AE257" s="218"/>
      <c r="AF257" s="218"/>
      <c r="AG257" s="218" t="s">
        <v>130</v>
      </c>
      <c r="AH257" s="218">
        <v>0</v>
      </c>
      <c r="AI257" s="218"/>
      <c r="AJ257" s="218"/>
      <c r="AK257" s="218"/>
      <c r="AL257" s="218"/>
      <c r="AM257" s="218"/>
      <c r="AN257" s="218"/>
      <c r="AO257" s="218"/>
      <c r="AP257" s="218"/>
      <c r="AQ257" s="218"/>
      <c r="AR257" s="218"/>
      <c r="AS257" s="218"/>
      <c r="AT257" s="218"/>
      <c r="AU257" s="218"/>
      <c r="AV257" s="218"/>
      <c r="AW257" s="218"/>
      <c r="AX257" s="218"/>
      <c r="AY257" s="218"/>
      <c r="AZ257" s="218"/>
      <c r="BA257" s="218"/>
      <c r="BB257" s="218"/>
      <c r="BC257" s="218"/>
      <c r="BD257" s="218"/>
      <c r="BE257" s="218"/>
      <c r="BF257" s="218"/>
      <c r="BG257" s="218"/>
      <c r="BH257" s="218"/>
    </row>
    <row r="258" spans="1:60" outlineLevel="1" x14ac:dyDescent="0.2">
      <c r="A258" s="219"/>
      <c r="B258" s="230"/>
      <c r="C258" s="274" t="s">
        <v>134</v>
      </c>
      <c r="D258" s="234"/>
      <c r="E258" s="239">
        <v>181.04</v>
      </c>
      <c r="F258" s="244"/>
      <c r="G258" s="244"/>
      <c r="H258" s="244"/>
      <c r="I258" s="244"/>
      <c r="J258" s="244"/>
      <c r="K258" s="244"/>
      <c r="L258" s="244"/>
      <c r="M258" s="244"/>
      <c r="N258" s="244"/>
      <c r="O258" s="244"/>
      <c r="P258" s="244"/>
      <c r="Q258" s="244"/>
      <c r="R258" s="244"/>
      <c r="S258" s="244"/>
      <c r="T258" s="245"/>
      <c r="U258" s="244"/>
      <c r="V258" s="218"/>
      <c r="W258" s="218"/>
      <c r="X258" s="218"/>
      <c r="Y258" s="218"/>
      <c r="Z258" s="218"/>
      <c r="AA258" s="218"/>
      <c r="AB258" s="218"/>
      <c r="AC258" s="218"/>
      <c r="AD258" s="218"/>
      <c r="AE258" s="218"/>
      <c r="AF258" s="218"/>
      <c r="AG258" s="218" t="s">
        <v>130</v>
      </c>
      <c r="AH258" s="218">
        <v>0</v>
      </c>
      <c r="AI258" s="218"/>
      <c r="AJ258" s="218"/>
      <c r="AK258" s="218"/>
      <c r="AL258" s="218"/>
      <c r="AM258" s="218"/>
      <c r="AN258" s="218"/>
      <c r="AO258" s="218"/>
      <c r="AP258" s="218"/>
      <c r="AQ258" s="218"/>
      <c r="AR258" s="218"/>
      <c r="AS258" s="218"/>
      <c r="AT258" s="218"/>
      <c r="AU258" s="218"/>
      <c r="AV258" s="218"/>
      <c r="AW258" s="218"/>
      <c r="AX258" s="218"/>
      <c r="AY258" s="218"/>
      <c r="AZ258" s="218"/>
      <c r="BA258" s="218"/>
      <c r="BB258" s="218"/>
      <c r="BC258" s="218"/>
      <c r="BD258" s="218"/>
      <c r="BE258" s="218"/>
      <c r="BF258" s="218"/>
      <c r="BG258" s="218"/>
      <c r="BH258" s="218"/>
    </row>
    <row r="259" spans="1:60" outlineLevel="1" x14ac:dyDescent="0.2">
      <c r="A259" s="219"/>
      <c r="B259" s="230"/>
      <c r="C259" s="274" t="s">
        <v>373</v>
      </c>
      <c r="D259" s="234"/>
      <c r="E259" s="239">
        <v>562</v>
      </c>
      <c r="F259" s="244"/>
      <c r="G259" s="244"/>
      <c r="H259" s="244"/>
      <c r="I259" s="244"/>
      <c r="J259" s="244"/>
      <c r="K259" s="244"/>
      <c r="L259" s="244"/>
      <c r="M259" s="244"/>
      <c r="N259" s="244"/>
      <c r="O259" s="244"/>
      <c r="P259" s="244"/>
      <c r="Q259" s="244"/>
      <c r="R259" s="244"/>
      <c r="S259" s="244"/>
      <c r="T259" s="245"/>
      <c r="U259" s="244"/>
      <c r="V259" s="218"/>
      <c r="W259" s="218"/>
      <c r="X259" s="218"/>
      <c r="Y259" s="218"/>
      <c r="Z259" s="218"/>
      <c r="AA259" s="218"/>
      <c r="AB259" s="218"/>
      <c r="AC259" s="218"/>
      <c r="AD259" s="218"/>
      <c r="AE259" s="218"/>
      <c r="AF259" s="218"/>
      <c r="AG259" s="218" t="s">
        <v>130</v>
      </c>
      <c r="AH259" s="218">
        <v>0</v>
      </c>
      <c r="AI259" s="218"/>
      <c r="AJ259" s="218"/>
      <c r="AK259" s="218"/>
      <c r="AL259" s="218"/>
      <c r="AM259" s="218"/>
      <c r="AN259" s="218"/>
      <c r="AO259" s="218"/>
      <c r="AP259" s="218"/>
      <c r="AQ259" s="218"/>
      <c r="AR259" s="218"/>
      <c r="AS259" s="218"/>
      <c r="AT259" s="218"/>
      <c r="AU259" s="218"/>
      <c r="AV259" s="218"/>
      <c r="AW259" s="218"/>
      <c r="AX259" s="218"/>
      <c r="AY259" s="218"/>
      <c r="AZ259" s="218"/>
      <c r="BA259" s="218"/>
      <c r="BB259" s="218"/>
      <c r="BC259" s="218"/>
      <c r="BD259" s="218"/>
      <c r="BE259" s="218"/>
      <c r="BF259" s="218"/>
      <c r="BG259" s="218"/>
      <c r="BH259" s="218"/>
    </row>
    <row r="260" spans="1:60" outlineLevel="1" x14ac:dyDescent="0.2">
      <c r="A260" s="219">
        <v>44</v>
      </c>
      <c r="B260" s="230" t="s">
        <v>374</v>
      </c>
      <c r="C260" s="272" t="s">
        <v>375</v>
      </c>
      <c r="D260" s="232" t="s">
        <v>128</v>
      </c>
      <c r="E260" s="237">
        <v>773.8143</v>
      </c>
      <c r="F260" s="243"/>
      <c r="G260" s="244">
        <f>ROUND(E260*F260,2)</f>
        <v>0</v>
      </c>
      <c r="H260" s="243"/>
      <c r="I260" s="244">
        <f>ROUND(E260*H260,2)</f>
        <v>0</v>
      </c>
      <c r="J260" s="243"/>
      <c r="K260" s="244">
        <f>ROUND(E260*J260,2)</f>
        <v>0</v>
      </c>
      <c r="L260" s="244">
        <v>15</v>
      </c>
      <c r="M260" s="244">
        <f>G260*(1+L260/100)</f>
        <v>0</v>
      </c>
      <c r="N260" s="244">
        <v>0</v>
      </c>
      <c r="O260" s="244">
        <f>ROUND(E260*N260,2)</f>
        <v>0</v>
      </c>
      <c r="P260" s="244">
        <v>0</v>
      </c>
      <c r="Q260" s="244">
        <f>ROUND(E260*P260,2)</f>
        <v>0</v>
      </c>
      <c r="R260" s="244"/>
      <c r="S260" s="244"/>
      <c r="T260" s="245">
        <v>0</v>
      </c>
      <c r="U260" s="244">
        <f>ROUND(E260*T260,2)</f>
        <v>0</v>
      </c>
      <c r="V260" s="218"/>
      <c r="W260" s="218"/>
      <c r="X260" s="218"/>
      <c r="Y260" s="218"/>
      <c r="Z260" s="218"/>
      <c r="AA260" s="218"/>
      <c r="AB260" s="218"/>
      <c r="AC260" s="218"/>
      <c r="AD260" s="218"/>
      <c r="AE260" s="218"/>
      <c r="AF260" s="218"/>
      <c r="AG260" s="218" t="s">
        <v>197</v>
      </c>
      <c r="AH260" s="218"/>
      <c r="AI260" s="218"/>
      <c r="AJ260" s="218"/>
      <c r="AK260" s="218"/>
      <c r="AL260" s="218"/>
      <c r="AM260" s="218"/>
      <c r="AN260" s="218"/>
      <c r="AO260" s="218"/>
      <c r="AP260" s="218"/>
      <c r="AQ260" s="218"/>
      <c r="AR260" s="218"/>
      <c r="AS260" s="218"/>
      <c r="AT260" s="218"/>
      <c r="AU260" s="218"/>
      <c r="AV260" s="218"/>
      <c r="AW260" s="218"/>
      <c r="AX260" s="218"/>
      <c r="AY260" s="218"/>
      <c r="AZ260" s="218"/>
      <c r="BA260" s="218"/>
      <c r="BB260" s="218"/>
      <c r="BC260" s="218"/>
      <c r="BD260" s="218"/>
      <c r="BE260" s="218"/>
      <c r="BF260" s="218"/>
      <c r="BG260" s="218"/>
      <c r="BH260" s="218"/>
    </row>
    <row r="261" spans="1:60" x14ac:dyDescent="0.2">
      <c r="A261" s="226" t="s">
        <v>111</v>
      </c>
      <c r="B261" s="231" t="s">
        <v>78</v>
      </c>
      <c r="C261" s="273" t="s">
        <v>79</v>
      </c>
      <c r="D261" s="233"/>
      <c r="E261" s="238"/>
      <c r="F261" s="246"/>
      <c r="G261" s="246">
        <f>SUMIF(AG262:AG277,"&lt;&gt;NOR",G262:G277)</f>
        <v>0</v>
      </c>
      <c r="H261" s="246"/>
      <c r="I261" s="246">
        <f>SUM(I262:I277)</f>
        <v>0</v>
      </c>
      <c r="J261" s="246"/>
      <c r="K261" s="246">
        <f>SUM(K262:K277)</f>
        <v>0</v>
      </c>
      <c r="L261" s="246"/>
      <c r="M261" s="246">
        <f>SUM(M262:M277)</f>
        <v>0</v>
      </c>
      <c r="N261" s="246"/>
      <c r="O261" s="246">
        <f>SUM(O262:O277)</f>
        <v>0</v>
      </c>
      <c r="P261" s="246"/>
      <c r="Q261" s="246">
        <f>SUM(Q262:Q277)</f>
        <v>0</v>
      </c>
      <c r="R261" s="246"/>
      <c r="S261" s="246"/>
      <c r="T261" s="247"/>
      <c r="U261" s="246">
        <f>SUM(U262:U277)</f>
        <v>0</v>
      </c>
      <c r="AG261" t="s">
        <v>112</v>
      </c>
    </row>
    <row r="262" spans="1:60" ht="22.5" outlineLevel="1" x14ac:dyDescent="0.2">
      <c r="A262" s="219">
        <v>45</v>
      </c>
      <c r="B262" s="230" t="s">
        <v>376</v>
      </c>
      <c r="C262" s="272" t="s">
        <v>377</v>
      </c>
      <c r="D262" s="232" t="s">
        <v>128</v>
      </c>
      <c r="E262" s="237">
        <v>80.648300000000006</v>
      </c>
      <c r="F262" s="243"/>
      <c r="G262" s="244">
        <f>ROUND(E262*F262,2)</f>
        <v>0</v>
      </c>
      <c r="H262" s="243"/>
      <c r="I262" s="244">
        <f>ROUND(E262*H262,2)</f>
        <v>0</v>
      </c>
      <c r="J262" s="243"/>
      <c r="K262" s="244">
        <f>ROUND(E262*J262,2)</f>
        <v>0</v>
      </c>
      <c r="L262" s="244">
        <v>15</v>
      </c>
      <c r="M262" s="244">
        <f>G262*(1+L262/100)</f>
        <v>0</v>
      </c>
      <c r="N262" s="244">
        <v>0</v>
      </c>
      <c r="O262" s="244">
        <f>ROUND(E262*N262,2)</f>
        <v>0</v>
      </c>
      <c r="P262" s="244">
        <v>0</v>
      </c>
      <c r="Q262" s="244">
        <f>ROUND(E262*P262,2)</f>
        <v>0</v>
      </c>
      <c r="R262" s="244"/>
      <c r="S262" s="244"/>
      <c r="T262" s="245">
        <v>0</v>
      </c>
      <c r="U262" s="244">
        <f>ROUND(E262*T262,2)</f>
        <v>0</v>
      </c>
      <c r="V262" s="218"/>
      <c r="W262" s="218"/>
      <c r="X262" s="218"/>
      <c r="Y262" s="218"/>
      <c r="Z262" s="218"/>
      <c r="AA262" s="218"/>
      <c r="AB262" s="218"/>
      <c r="AC262" s="218"/>
      <c r="AD262" s="218"/>
      <c r="AE262" s="218"/>
      <c r="AF262" s="218"/>
      <c r="AG262" s="218" t="s">
        <v>197</v>
      </c>
      <c r="AH262" s="218"/>
      <c r="AI262" s="218"/>
      <c r="AJ262" s="218"/>
      <c r="AK262" s="218"/>
      <c r="AL262" s="218"/>
      <c r="AM262" s="218"/>
      <c r="AN262" s="218"/>
      <c r="AO262" s="218"/>
      <c r="AP262" s="218"/>
      <c r="AQ262" s="218"/>
      <c r="AR262" s="218"/>
      <c r="AS262" s="218"/>
      <c r="AT262" s="218"/>
      <c r="AU262" s="218"/>
      <c r="AV262" s="218"/>
      <c r="AW262" s="218"/>
      <c r="AX262" s="218"/>
      <c r="AY262" s="218"/>
      <c r="AZ262" s="218"/>
      <c r="BA262" s="218"/>
      <c r="BB262" s="218"/>
      <c r="BC262" s="218"/>
      <c r="BD262" s="218"/>
      <c r="BE262" s="218"/>
      <c r="BF262" s="218"/>
      <c r="BG262" s="218"/>
      <c r="BH262" s="218"/>
    </row>
    <row r="263" spans="1:60" outlineLevel="1" x14ac:dyDescent="0.2">
      <c r="A263" s="219"/>
      <c r="B263" s="230"/>
      <c r="C263" s="275" t="s">
        <v>378</v>
      </c>
      <c r="D263" s="235"/>
      <c r="E263" s="240"/>
      <c r="F263" s="248"/>
      <c r="G263" s="249"/>
      <c r="H263" s="244"/>
      <c r="I263" s="244"/>
      <c r="J263" s="244"/>
      <c r="K263" s="244"/>
      <c r="L263" s="244"/>
      <c r="M263" s="244"/>
      <c r="N263" s="244"/>
      <c r="O263" s="244"/>
      <c r="P263" s="244"/>
      <c r="Q263" s="244"/>
      <c r="R263" s="244"/>
      <c r="S263" s="244"/>
      <c r="T263" s="245"/>
      <c r="U263" s="244"/>
      <c r="V263" s="218"/>
      <c r="W263" s="218"/>
      <c r="X263" s="218"/>
      <c r="Y263" s="218"/>
      <c r="Z263" s="218"/>
      <c r="AA263" s="218"/>
      <c r="AB263" s="218"/>
      <c r="AC263" s="218"/>
      <c r="AD263" s="218"/>
      <c r="AE263" s="218"/>
      <c r="AF263" s="218"/>
      <c r="AG263" s="218" t="s">
        <v>379</v>
      </c>
      <c r="AH263" s="218"/>
      <c r="AI263" s="218"/>
      <c r="AJ263" s="218"/>
      <c r="AK263" s="218"/>
      <c r="AL263" s="218"/>
      <c r="AM263" s="218"/>
      <c r="AN263" s="218"/>
      <c r="AO263" s="218"/>
      <c r="AP263" s="218"/>
      <c r="AQ263" s="218"/>
      <c r="AR263" s="218"/>
      <c r="AS263" s="218"/>
      <c r="AT263" s="218"/>
      <c r="AU263" s="218"/>
      <c r="AV263" s="218"/>
      <c r="AW263" s="218"/>
      <c r="AX263" s="218"/>
      <c r="AY263" s="218"/>
      <c r="AZ263" s="218"/>
      <c r="BA263" s="227" t="str">
        <f>C263</f>
        <v>bližší popis viz. TZ</v>
      </c>
      <c r="BB263" s="218"/>
      <c r="BC263" s="218"/>
      <c r="BD263" s="218"/>
      <c r="BE263" s="218"/>
      <c r="BF263" s="218"/>
      <c r="BG263" s="218"/>
      <c r="BH263" s="218"/>
    </row>
    <row r="264" spans="1:60" outlineLevel="1" x14ac:dyDescent="0.2">
      <c r="A264" s="219"/>
      <c r="B264" s="230"/>
      <c r="C264" s="274" t="s">
        <v>380</v>
      </c>
      <c r="D264" s="234"/>
      <c r="E264" s="239"/>
      <c r="F264" s="244"/>
      <c r="G264" s="244"/>
      <c r="H264" s="244"/>
      <c r="I264" s="244"/>
      <c r="J264" s="244"/>
      <c r="K264" s="244"/>
      <c r="L264" s="244"/>
      <c r="M264" s="244"/>
      <c r="N264" s="244"/>
      <c r="O264" s="244"/>
      <c r="P264" s="244"/>
      <c r="Q264" s="244"/>
      <c r="R264" s="244"/>
      <c r="S264" s="244"/>
      <c r="T264" s="245"/>
      <c r="U264" s="244"/>
      <c r="V264" s="218"/>
      <c r="W264" s="218"/>
      <c r="X264" s="218"/>
      <c r="Y264" s="218"/>
      <c r="Z264" s="218"/>
      <c r="AA264" s="218"/>
      <c r="AB264" s="218"/>
      <c r="AC264" s="218"/>
      <c r="AD264" s="218"/>
      <c r="AE264" s="218"/>
      <c r="AF264" s="218"/>
      <c r="AG264" s="218" t="s">
        <v>130</v>
      </c>
      <c r="AH264" s="218">
        <v>0</v>
      </c>
      <c r="AI264" s="218"/>
      <c r="AJ264" s="218"/>
      <c r="AK264" s="218"/>
      <c r="AL264" s="218"/>
      <c r="AM264" s="218"/>
      <c r="AN264" s="218"/>
      <c r="AO264" s="218"/>
      <c r="AP264" s="218"/>
      <c r="AQ264" s="218"/>
      <c r="AR264" s="218"/>
      <c r="AS264" s="218"/>
      <c r="AT264" s="218"/>
      <c r="AU264" s="218"/>
      <c r="AV264" s="218"/>
      <c r="AW264" s="218"/>
      <c r="AX264" s="218"/>
      <c r="AY264" s="218"/>
      <c r="AZ264" s="218"/>
      <c r="BA264" s="218"/>
      <c r="BB264" s="218"/>
      <c r="BC264" s="218"/>
      <c r="BD264" s="218"/>
      <c r="BE264" s="218"/>
      <c r="BF264" s="218"/>
      <c r="BG264" s="218"/>
      <c r="BH264" s="218"/>
    </row>
    <row r="265" spans="1:60" outlineLevel="1" x14ac:dyDescent="0.2">
      <c r="A265" s="219"/>
      <c r="B265" s="230"/>
      <c r="C265" s="274" t="s">
        <v>381</v>
      </c>
      <c r="D265" s="234"/>
      <c r="E265" s="239">
        <v>4.6500000000000004</v>
      </c>
      <c r="F265" s="244"/>
      <c r="G265" s="244"/>
      <c r="H265" s="244"/>
      <c r="I265" s="244"/>
      <c r="J265" s="244"/>
      <c r="K265" s="244"/>
      <c r="L265" s="244"/>
      <c r="M265" s="244"/>
      <c r="N265" s="244"/>
      <c r="O265" s="244"/>
      <c r="P265" s="244"/>
      <c r="Q265" s="244"/>
      <c r="R265" s="244"/>
      <c r="S265" s="244"/>
      <c r="T265" s="245"/>
      <c r="U265" s="244"/>
      <c r="V265" s="218"/>
      <c r="W265" s="218"/>
      <c r="X265" s="218"/>
      <c r="Y265" s="218"/>
      <c r="Z265" s="218"/>
      <c r="AA265" s="218"/>
      <c r="AB265" s="218"/>
      <c r="AC265" s="218"/>
      <c r="AD265" s="218"/>
      <c r="AE265" s="218"/>
      <c r="AF265" s="218"/>
      <c r="AG265" s="218" t="s">
        <v>130</v>
      </c>
      <c r="AH265" s="218">
        <v>0</v>
      </c>
      <c r="AI265" s="218"/>
      <c r="AJ265" s="218"/>
      <c r="AK265" s="218"/>
      <c r="AL265" s="218"/>
      <c r="AM265" s="218"/>
      <c r="AN265" s="218"/>
      <c r="AO265" s="218"/>
      <c r="AP265" s="218"/>
      <c r="AQ265" s="218"/>
      <c r="AR265" s="218"/>
      <c r="AS265" s="218"/>
      <c r="AT265" s="218"/>
      <c r="AU265" s="218"/>
      <c r="AV265" s="218"/>
      <c r="AW265" s="218"/>
      <c r="AX265" s="218"/>
      <c r="AY265" s="218"/>
      <c r="AZ265" s="218"/>
      <c r="BA265" s="218"/>
      <c r="BB265" s="218"/>
      <c r="BC265" s="218"/>
      <c r="BD265" s="218"/>
      <c r="BE265" s="218"/>
      <c r="BF265" s="218"/>
      <c r="BG265" s="218"/>
      <c r="BH265" s="218"/>
    </row>
    <row r="266" spans="1:60" outlineLevel="1" x14ac:dyDescent="0.2">
      <c r="A266" s="219"/>
      <c r="B266" s="230"/>
      <c r="C266" s="274" t="s">
        <v>382</v>
      </c>
      <c r="D266" s="234"/>
      <c r="E266" s="239">
        <v>2.3199999999999998</v>
      </c>
      <c r="F266" s="244"/>
      <c r="G266" s="244"/>
      <c r="H266" s="244"/>
      <c r="I266" s="244"/>
      <c r="J266" s="244"/>
      <c r="K266" s="244"/>
      <c r="L266" s="244"/>
      <c r="M266" s="244"/>
      <c r="N266" s="244"/>
      <c r="O266" s="244"/>
      <c r="P266" s="244"/>
      <c r="Q266" s="244"/>
      <c r="R266" s="244"/>
      <c r="S266" s="244"/>
      <c r="T266" s="245"/>
      <c r="U266" s="244"/>
      <c r="V266" s="218"/>
      <c r="W266" s="218"/>
      <c r="X266" s="218"/>
      <c r="Y266" s="218"/>
      <c r="Z266" s="218"/>
      <c r="AA266" s="218"/>
      <c r="AB266" s="218"/>
      <c r="AC266" s="218"/>
      <c r="AD266" s="218"/>
      <c r="AE266" s="218"/>
      <c r="AF266" s="218"/>
      <c r="AG266" s="218" t="s">
        <v>130</v>
      </c>
      <c r="AH266" s="218">
        <v>0</v>
      </c>
      <c r="AI266" s="218"/>
      <c r="AJ266" s="218"/>
      <c r="AK266" s="218"/>
      <c r="AL266" s="218"/>
      <c r="AM266" s="218"/>
      <c r="AN266" s="218"/>
      <c r="AO266" s="218"/>
      <c r="AP266" s="218"/>
      <c r="AQ266" s="218"/>
      <c r="AR266" s="218"/>
      <c r="AS266" s="218"/>
      <c r="AT266" s="218"/>
      <c r="AU266" s="218"/>
      <c r="AV266" s="218"/>
      <c r="AW266" s="218"/>
      <c r="AX266" s="218"/>
      <c r="AY266" s="218"/>
      <c r="AZ266" s="218"/>
      <c r="BA266" s="218"/>
      <c r="BB266" s="218"/>
      <c r="BC266" s="218"/>
      <c r="BD266" s="218"/>
      <c r="BE266" s="218"/>
      <c r="BF266" s="218"/>
      <c r="BG266" s="218"/>
      <c r="BH266" s="218"/>
    </row>
    <row r="267" spans="1:60" outlineLevel="1" x14ac:dyDescent="0.2">
      <c r="A267" s="219"/>
      <c r="B267" s="230"/>
      <c r="C267" s="274" t="s">
        <v>383</v>
      </c>
      <c r="D267" s="234"/>
      <c r="E267" s="239">
        <v>0.32</v>
      </c>
      <c r="F267" s="244"/>
      <c r="G267" s="244"/>
      <c r="H267" s="244"/>
      <c r="I267" s="244"/>
      <c r="J267" s="244"/>
      <c r="K267" s="244"/>
      <c r="L267" s="244"/>
      <c r="M267" s="244"/>
      <c r="N267" s="244"/>
      <c r="O267" s="244"/>
      <c r="P267" s="244"/>
      <c r="Q267" s="244"/>
      <c r="R267" s="244"/>
      <c r="S267" s="244"/>
      <c r="T267" s="245"/>
      <c r="U267" s="244"/>
      <c r="V267" s="218"/>
      <c r="W267" s="218"/>
      <c r="X267" s="218"/>
      <c r="Y267" s="218"/>
      <c r="Z267" s="218"/>
      <c r="AA267" s="218"/>
      <c r="AB267" s="218"/>
      <c r="AC267" s="218"/>
      <c r="AD267" s="218"/>
      <c r="AE267" s="218"/>
      <c r="AF267" s="218"/>
      <c r="AG267" s="218" t="s">
        <v>130</v>
      </c>
      <c r="AH267" s="218">
        <v>0</v>
      </c>
      <c r="AI267" s="218"/>
      <c r="AJ267" s="218"/>
      <c r="AK267" s="218"/>
      <c r="AL267" s="218"/>
      <c r="AM267" s="218"/>
      <c r="AN267" s="218"/>
      <c r="AO267" s="218"/>
      <c r="AP267" s="218"/>
      <c r="AQ267" s="218"/>
      <c r="AR267" s="218"/>
      <c r="AS267" s="218"/>
      <c r="AT267" s="218"/>
      <c r="AU267" s="218"/>
      <c r="AV267" s="218"/>
      <c r="AW267" s="218"/>
      <c r="AX267" s="218"/>
      <c r="AY267" s="218"/>
      <c r="AZ267" s="218"/>
      <c r="BA267" s="218"/>
      <c r="BB267" s="218"/>
      <c r="BC267" s="218"/>
      <c r="BD267" s="218"/>
      <c r="BE267" s="218"/>
      <c r="BF267" s="218"/>
      <c r="BG267" s="218"/>
      <c r="BH267" s="218"/>
    </row>
    <row r="268" spans="1:60" outlineLevel="1" x14ac:dyDescent="0.2">
      <c r="A268" s="219"/>
      <c r="B268" s="230"/>
      <c r="C268" s="274" t="s">
        <v>384</v>
      </c>
      <c r="D268" s="234"/>
      <c r="E268" s="239">
        <v>0.27</v>
      </c>
      <c r="F268" s="244"/>
      <c r="G268" s="244"/>
      <c r="H268" s="244"/>
      <c r="I268" s="244"/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5"/>
      <c r="U268" s="244"/>
      <c r="V268" s="218"/>
      <c r="W268" s="218"/>
      <c r="X268" s="218"/>
      <c r="Y268" s="218"/>
      <c r="Z268" s="218"/>
      <c r="AA268" s="218"/>
      <c r="AB268" s="218"/>
      <c r="AC268" s="218"/>
      <c r="AD268" s="218"/>
      <c r="AE268" s="218"/>
      <c r="AF268" s="218"/>
      <c r="AG268" s="218" t="s">
        <v>130</v>
      </c>
      <c r="AH268" s="218">
        <v>0</v>
      </c>
      <c r="AI268" s="218"/>
      <c r="AJ268" s="218"/>
      <c r="AK268" s="218"/>
      <c r="AL268" s="218"/>
      <c r="AM268" s="218"/>
      <c r="AN268" s="218"/>
      <c r="AO268" s="218"/>
      <c r="AP268" s="218"/>
      <c r="AQ268" s="218"/>
      <c r="AR268" s="218"/>
      <c r="AS268" s="218"/>
      <c r="AT268" s="218"/>
      <c r="AU268" s="218"/>
      <c r="AV268" s="218"/>
      <c r="AW268" s="218"/>
      <c r="AX268" s="218"/>
      <c r="AY268" s="218"/>
      <c r="AZ268" s="218"/>
      <c r="BA268" s="218"/>
      <c r="BB268" s="218"/>
      <c r="BC268" s="218"/>
      <c r="BD268" s="218"/>
      <c r="BE268" s="218"/>
      <c r="BF268" s="218"/>
      <c r="BG268" s="218"/>
      <c r="BH268" s="218"/>
    </row>
    <row r="269" spans="1:60" outlineLevel="1" x14ac:dyDescent="0.2">
      <c r="A269" s="219"/>
      <c r="B269" s="230"/>
      <c r="C269" s="274" t="s">
        <v>385</v>
      </c>
      <c r="D269" s="234"/>
      <c r="E269" s="239">
        <v>2.3199999999999998</v>
      </c>
      <c r="F269" s="244"/>
      <c r="G269" s="244"/>
      <c r="H269" s="244"/>
      <c r="I269" s="244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5"/>
      <c r="U269" s="244"/>
      <c r="V269" s="218"/>
      <c r="W269" s="218"/>
      <c r="X269" s="218"/>
      <c r="Y269" s="218"/>
      <c r="Z269" s="218"/>
      <c r="AA269" s="218"/>
      <c r="AB269" s="218"/>
      <c r="AC269" s="218"/>
      <c r="AD269" s="218"/>
      <c r="AE269" s="218"/>
      <c r="AF269" s="218"/>
      <c r="AG269" s="218" t="s">
        <v>130</v>
      </c>
      <c r="AH269" s="218">
        <v>0</v>
      </c>
      <c r="AI269" s="218"/>
      <c r="AJ269" s="218"/>
      <c r="AK269" s="218"/>
      <c r="AL269" s="218"/>
      <c r="AM269" s="218"/>
      <c r="AN269" s="218"/>
      <c r="AO269" s="218"/>
      <c r="AP269" s="218"/>
      <c r="AQ269" s="218"/>
      <c r="AR269" s="218"/>
      <c r="AS269" s="218"/>
      <c r="AT269" s="218"/>
      <c r="AU269" s="218"/>
      <c r="AV269" s="218"/>
      <c r="AW269" s="218"/>
      <c r="AX269" s="218"/>
      <c r="AY269" s="218"/>
      <c r="AZ269" s="218"/>
      <c r="BA269" s="218"/>
      <c r="BB269" s="218"/>
      <c r="BC269" s="218"/>
      <c r="BD269" s="218"/>
      <c r="BE269" s="218"/>
      <c r="BF269" s="218"/>
      <c r="BG269" s="218"/>
      <c r="BH269" s="218"/>
    </row>
    <row r="270" spans="1:60" outlineLevel="1" x14ac:dyDescent="0.2">
      <c r="A270" s="219"/>
      <c r="B270" s="230"/>
      <c r="C270" s="274" t="s">
        <v>386</v>
      </c>
      <c r="D270" s="234"/>
      <c r="E270" s="239">
        <v>0.6</v>
      </c>
      <c r="F270" s="244"/>
      <c r="G270" s="244"/>
      <c r="H270" s="244"/>
      <c r="I270" s="244"/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5"/>
      <c r="U270" s="244"/>
      <c r="V270" s="218"/>
      <c r="W270" s="218"/>
      <c r="X270" s="218"/>
      <c r="Y270" s="218"/>
      <c r="Z270" s="218"/>
      <c r="AA270" s="218"/>
      <c r="AB270" s="218"/>
      <c r="AC270" s="218"/>
      <c r="AD270" s="218"/>
      <c r="AE270" s="218"/>
      <c r="AF270" s="218"/>
      <c r="AG270" s="218" t="s">
        <v>130</v>
      </c>
      <c r="AH270" s="218">
        <v>0</v>
      </c>
      <c r="AI270" s="218"/>
      <c r="AJ270" s="218"/>
      <c r="AK270" s="218"/>
      <c r="AL270" s="218"/>
      <c r="AM270" s="218"/>
      <c r="AN270" s="218"/>
      <c r="AO270" s="218"/>
      <c r="AP270" s="218"/>
      <c r="AQ270" s="218"/>
      <c r="AR270" s="218"/>
      <c r="AS270" s="218"/>
      <c r="AT270" s="218"/>
      <c r="AU270" s="218"/>
      <c r="AV270" s="218"/>
      <c r="AW270" s="218"/>
      <c r="AX270" s="218"/>
      <c r="AY270" s="218"/>
      <c r="AZ270" s="218"/>
      <c r="BA270" s="218"/>
      <c r="BB270" s="218"/>
      <c r="BC270" s="218"/>
      <c r="BD270" s="218"/>
      <c r="BE270" s="218"/>
      <c r="BF270" s="218"/>
      <c r="BG270" s="218"/>
      <c r="BH270" s="218"/>
    </row>
    <row r="271" spans="1:60" outlineLevel="1" x14ac:dyDescent="0.2">
      <c r="A271" s="219"/>
      <c r="B271" s="230"/>
      <c r="C271" s="274" t="s">
        <v>387</v>
      </c>
      <c r="D271" s="234"/>
      <c r="E271" s="239">
        <v>0.51</v>
      </c>
      <c r="F271" s="244"/>
      <c r="G271" s="244"/>
      <c r="H271" s="244"/>
      <c r="I271" s="244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5"/>
      <c r="U271" s="244"/>
      <c r="V271" s="218"/>
      <c r="W271" s="218"/>
      <c r="X271" s="218"/>
      <c r="Y271" s="218"/>
      <c r="Z271" s="218"/>
      <c r="AA271" s="218"/>
      <c r="AB271" s="218"/>
      <c r="AC271" s="218"/>
      <c r="AD271" s="218"/>
      <c r="AE271" s="218"/>
      <c r="AF271" s="218"/>
      <c r="AG271" s="218" t="s">
        <v>130</v>
      </c>
      <c r="AH271" s="218">
        <v>0</v>
      </c>
      <c r="AI271" s="218"/>
      <c r="AJ271" s="218"/>
      <c r="AK271" s="218"/>
      <c r="AL271" s="218"/>
      <c r="AM271" s="218"/>
      <c r="AN271" s="218"/>
      <c r="AO271" s="218"/>
      <c r="AP271" s="218"/>
      <c r="AQ271" s="218"/>
      <c r="AR271" s="218"/>
      <c r="AS271" s="218"/>
      <c r="AT271" s="218"/>
      <c r="AU271" s="218"/>
      <c r="AV271" s="218"/>
      <c r="AW271" s="218"/>
      <c r="AX271" s="218"/>
      <c r="AY271" s="218"/>
      <c r="AZ271" s="218"/>
      <c r="BA271" s="218"/>
      <c r="BB271" s="218"/>
      <c r="BC271" s="218"/>
      <c r="BD271" s="218"/>
      <c r="BE271" s="218"/>
      <c r="BF271" s="218"/>
      <c r="BG271" s="218"/>
      <c r="BH271" s="218"/>
    </row>
    <row r="272" spans="1:60" outlineLevel="1" x14ac:dyDescent="0.2">
      <c r="A272" s="219"/>
      <c r="B272" s="230"/>
      <c r="C272" s="274" t="s">
        <v>388</v>
      </c>
      <c r="D272" s="234"/>
      <c r="E272" s="239">
        <v>11.62</v>
      </c>
      <c r="F272" s="244"/>
      <c r="G272" s="244"/>
      <c r="H272" s="244"/>
      <c r="I272" s="244"/>
      <c r="J272" s="244"/>
      <c r="K272" s="244"/>
      <c r="L272" s="244"/>
      <c r="M272" s="244"/>
      <c r="N272" s="244"/>
      <c r="O272" s="244"/>
      <c r="P272" s="244"/>
      <c r="Q272" s="244"/>
      <c r="R272" s="244"/>
      <c r="S272" s="244"/>
      <c r="T272" s="245"/>
      <c r="U272" s="244"/>
      <c r="V272" s="218"/>
      <c r="W272" s="218"/>
      <c r="X272" s="218"/>
      <c r="Y272" s="218"/>
      <c r="Z272" s="218"/>
      <c r="AA272" s="218"/>
      <c r="AB272" s="218"/>
      <c r="AC272" s="218"/>
      <c r="AD272" s="218"/>
      <c r="AE272" s="218"/>
      <c r="AF272" s="218"/>
      <c r="AG272" s="218" t="s">
        <v>130</v>
      </c>
      <c r="AH272" s="218">
        <v>0</v>
      </c>
      <c r="AI272" s="218"/>
      <c r="AJ272" s="218"/>
      <c r="AK272" s="218"/>
      <c r="AL272" s="218"/>
      <c r="AM272" s="218"/>
      <c r="AN272" s="218"/>
      <c r="AO272" s="218"/>
      <c r="AP272" s="218"/>
      <c r="AQ272" s="218"/>
      <c r="AR272" s="218"/>
      <c r="AS272" s="218"/>
      <c r="AT272" s="218"/>
      <c r="AU272" s="218"/>
      <c r="AV272" s="218"/>
      <c r="AW272" s="218"/>
      <c r="AX272" s="218"/>
      <c r="AY272" s="218"/>
      <c r="AZ272" s="218"/>
      <c r="BA272" s="218"/>
      <c r="BB272" s="218"/>
      <c r="BC272" s="218"/>
      <c r="BD272" s="218"/>
      <c r="BE272" s="218"/>
      <c r="BF272" s="218"/>
      <c r="BG272" s="218"/>
      <c r="BH272" s="218"/>
    </row>
    <row r="273" spans="1:60" outlineLevel="1" x14ac:dyDescent="0.2">
      <c r="A273" s="219"/>
      <c r="B273" s="230"/>
      <c r="C273" s="274" t="s">
        <v>389</v>
      </c>
      <c r="D273" s="234"/>
      <c r="E273" s="239">
        <v>5.0999999999999996</v>
      </c>
      <c r="F273" s="244"/>
      <c r="G273" s="244"/>
      <c r="H273" s="244"/>
      <c r="I273" s="244"/>
      <c r="J273" s="244"/>
      <c r="K273" s="244"/>
      <c r="L273" s="244"/>
      <c r="M273" s="244"/>
      <c r="N273" s="244"/>
      <c r="O273" s="244"/>
      <c r="P273" s="244"/>
      <c r="Q273" s="244"/>
      <c r="R273" s="244"/>
      <c r="S273" s="244"/>
      <c r="T273" s="245"/>
      <c r="U273" s="244"/>
      <c r="V273" s="218"/>
      <c r="W273" s="218"/>
      <c r="X273" s="218"/>
      <c r="Y273" s="218"/>
      <c r="Z273" s="218"/>
      <c r="AA273" s="218"/>
      <c r="AB273" s="218"/>
      <c r="AC273" s="218"/>
      <c r="AD273" s="218"/>
      <c r="AE273" s="218"/>
      <c r="AF273" s="218"/>
      <c r="AG273" s="218" t="s">
        <v>130</v>
      </c>
      <c r="AH273" s="218">
        <v>0</v>
      </c>
      <c r="AI273" s="218"/>
      <c r="AJ273" s="218"/>
      <c r="AK273" s="218"/>
      <c r="AL273" s="218"/>
      <c r="AM273" s="218"/>
      <c r="AN273" s="218"/>
      <c r="AO273" s="218"/>
      <c r="AP273" s="218"/>
      <c r="AQ273" s="218"/>
      <c r="AR273" s="218"/>
      <c r="AS273" s="218"/>
      <c r="AT273" s="218"/>
      <c r="AU273" s="218"/>
      <c r="AV273" s="218"/>
      <c r="AW273" s="218"/>
      <c r="AX273" s="218"/>
      <c r="AY273" s="218"/>
      <c r="AZ273" s="218"/>
      <c r="BA273" s="218"/>
      <c r="BB273" s="218"/>
      <c r="BC273" s="218"/>
      <c r="BD273" s="218"/>
      <c r="BE273" s="218"/>
      <c r="BF273" s="218"/>
      <c r="BG273" s="218"/>
      <c r="BH273" s="218"/>
    </row>
    <row r="274" spans="1:60" outlineLevel="1" x14ac:dyDescent="0.2">
      <c r="A274" s="219"/>
      <c r="B274" s="230"/>
      <c r="C274" s="274" t="s">
        <v>390</v>
      </c>
      <c r="D274" s="234"/>
      <c r="E274" s="239">
        <v>4.32</v>
      </c>
      <c r="F274" s="244"/>
      <c r="G274" s="244"/>
      <c r="H274" s="244"/>
      <c r="I274" s="244"/>
      <c r="J274" s="244"/>
      <c r="K274" s="244"/>
      <c r="L274" s="244"/>
      <c r="M274" s="244"/>
      <c r="N274" s="244"/>
      <c r="O274" s="244"/>
      <c r="P274" s="244"/>
      <c r="Q274" s="244"/>
      <c r="R274" s="244"/>
      <c r="S274" s="244"/>
      <c r="T274" s="245"/>
      <c r="U274" s="244"/>
      <c r="V274" s="218"/>
      <c r="W274" s="218"/>
      <c r="X274" s="218"/>
      <c r="Y274" s="218"/>
      <c r="Z274" s="218"/>
      <c r="AA274" s="218"/>
      <c r="AB274" s="218"/>
      <c r="AC274" s="218"/>
      <c r="AD274" s="218"/>
      <c r="AE274" s="218"/>
      <c r="AF274" s="218"/>
      <c r="AG274" s="218" t="s">
        <v>130</v>
      </c>
      <c r="AH274" s="218">
        <v>0</v>
      </c>
      <c r="AI274" s="218"/>
      <c r="AJ274" s="218"/>
      <c r="AK274" s="218"/>
      <c r="AL274" s="218"/>
      <c r="AM274" s="218"/>
      <c r="AN274" s="218"/>
      <c r="AO274" s="218"/>
      <c r="AP274" s="218"/>
      <c r="AQ274" s="218"/>
      <c r="AR274" s="218"/>
      <c r="AS274" s="218"/>
      <c r="AT274" s="218"/>
      <c r="AU274" s="218"/>
      <c r="AV274" s="218"/>
      <c r="AW274" s="218"/>
      <c r="AX274" s="218"/>
      <c r="AY274" s="218"/>
      <c r="AZ274" s="218"/>
      <c r="BA274" s="218"/>
      <c r="BB274" s="218"/>
      <c r="BC274" s="218"/>
      <c r="BD274" s="218"/>
      <c r="BE274" s="218"/>
      <c r="BF274" s="218"/>
      <c r="BG274" s="218"/>
      <c r="BH274" s="218"/>
    </row>
    <row r="275" spans="1:60" outlineLevel="1" x14ac:dyDescent="0.2">
      <c r="A275" s="219"/>
      <c r="B275" s="230"/>
      <c r="C275" s="274" t="s">
        <v>391</v>
      </c>
      <c r="D275" s="234"/>
      <c r="E275" s="239">
        <v>47.74</v>
      </c>
      <c r="F275" s="244"/>
      <c r="G275" s="244"/>
      <c r="H275" s="244"/>
      <c r="I275" s="244"/>
      <c r="J275" s="244"/>
      <c r="K275" s="244"/>
      <c r="L275" s="244"/>
      <c r="M275" s="244"/>
      <c r="N275" s="244"/>
      <c r="O275" s="244"/>
      <c r="P275" s="244"/>
      <c r="Q275" s="244"/>
      <c r="R275" s="244"/>
      <c r="S275" s="244"/>
      <c r="T275" s="245"/>
      <c r="U275" s="244"/>
      <c r="V275" s="218"/>
      <c r="W275" s="218"/>
      <c r="X275" s="218"/>
      <c r="Y275" s="218"/>
      <c r="Z275" s="218"/>
      <c r="AA275" s="218"/>
      <c r="AB275" s="218"/>
      <c r="AC275" s="218"/>
      <c r="AD275" s="218"/>
      <c r="AE275" s="218"/>
      <c r="AF275" s="218"/>
      <c r="AG275" s="218" t="s">
        <v>130</v>
      </c>
      <c r="AH275" s="218">
        <v>0</v>
      </c>
      <c r="AI275" s="218"/>
      <c r="AJ275" s="218"/>
      <c r="AK275" s="218"/>
      <c r="AL275" s="218"/>
      <c r="AM275" s="218"/>
      <c r="AN275" s="218"/>
      <c r="AO275" s="218"/>
      <c r="AP275" s="218"/>
      <c r="AQ275" s="218"/>
      <c r="AR275" s="218"/>
      <c r="AS275" s="218"/>
      <c r="AT275" s="218"/>
      <c r="AU275" s="218"/>
      <c r="AV275" s="218"/>
      <c r="AW275" s="218"/>
      <c r="AX275" s="218"/>
      <c r="AY275" s="218"/>
      <c r="AZ275" s="218"/>
      <c r="BA275" s="218"/>
      <c r="BB275" s="218"/>
      <c r="BC275" s="218"/>
      <c r="BD275" s="218"/>
      <c r="BE275" s="218"/>
      <c r="BF275" s="218"/>
      <c r="BG275" s="218"/>
      <c r="BH275" s="218"/>
    </row>
    <row r="276" spans="1:60" outlineLevel="1" x14ac:dyDescent="0.2">
      <c r="A276" s="219"/>
      <c r="B276" s="230"/>
      <c r="C276" s="274" t="s">
        <v>392</v>
      </c>
      <c r="D276" s="234"/>
      <c r="E276" s="239">
        <v>0.87</v>
      </c>
      <c r="F276" s="244"/>
      <c r="G276" s="244"/>
      <c r="H276" s="244"/>
      <c r="I276" s="244"/>
      <c r="J276" s="244"/>
      <c r="K276" s="244"/>
      <c r="L276" s="244"/>
      <c r="M276" s="244"/>
      <c r="N276" s="244"/>
      <c r="O276" s="244"/>
      <c r="P276" s="244"/>
      <c r="Q276" s="244"/>
      <c r="R276" s="244"/>
      <c r="S276" s="244"/>
      <c r="T276" s="245"/>
      <c r="U276" s="244"/>
      <c r="V276" s="218"/>
      <c r="W276" s="218"/>
      <c r="X276" s="218"/>
      <c r="Y276" s="218"/>
      <c r="Z276" s="218"/>
      <c r="AA276" s="218"/>
      <c r="AB276" s="218"/>
      <c r="AC276" s="218"/>
      <c r="AD276" s="218"/>
      <c r="AE276" s="218"/>
      <c r="AF276" s="218"/>
      <c r="AG276" s="218" t="s">
        <v>130</v>
      </c>
      <c r="AH276" s="218">
        <v>0</v>
      </c>
      <c r="AI276" s="218"/>
      <c r="AJ276" s="218"/>
      <c r="AK276" s="218"/>
      <c r="AL276" s="218"/>
      <c r="AM276" s="218"/>
      <c r="AN276" s="218"/>
      <c r="AO276" s="218"/>
      <c r="AP276" s="218"/>
      <c r="AQ276" s="218"/>
      <c r="AR276" s="218"/>
      <c r="AS276" s="218"/>
      <c r="AT276" s="218"/>
      <c r="AU276" s="218"/>
      <c r="AV276" s="218"/>
      <c r="AW276" s="218"/>
      <c r="AX276" s="218"/>
      <c r="AY276" s="218"/>
      <c r="AZ276" s="218"/>
      <c r="BA276" s="218"/>
      <c r="BB276" s="218"/>
      <c r="BC276" s="218"/>
      <c r="BD276" s="218"/>
      <c r="BE276" s="218"/>
      <c r="BF276" s="218"/>
      <c r="BG276" s="218"/>
      <c r="BH276" s="218"/>
    </row>
    <row r="277" spans="1:60" outlineLevel="1" x14ac:dyDescent="0.2">
      <c r="A277" s="219">
        <v>46</v>
      </c>
      <c r="B277" s="230" t="s">
        <v>393</v>
      </c>
      <c r="C277" s="272" t="s">
        <v>394</v>
      </c>
      <c r="D277" s="232" t="s">
        <v>0</v>
      </c>
      <c r="E277" s="237">
        <v>2137.1799500000002</v>
      </c>
      <c r="F277" s="243"/>
      <c r="G277" s="244">
        <f>ROUND(E277*F277,2)</f>
        <v>0</v>
      </c>
      <c r="H277" s="243"/>
      <c r="I277" s="244">
        <f>ROUND(E277*H277,2)</f>
        <v>0</v>
      </c>
      <c r="J277" s="243"/>
      <c r="K277" s="244">
        <f>ROUND(E277*J277,2)</f>
        <v>0</v>
      </c>
      <c r="L277" s="244">
        <v>15</v>
      </c>
      <c r="M277" s="244">
        <f>G277*(1+L277/100)</f>
        <v>0</v>
      </c>
      <c r="N277" s="244">
        <v>0</v>
      </c>
      <c r="O277" s="244">
        <f>ROUND(E277*N277,2)</f>
        <v>0</v>
      </c>
      <c r="P277" s="244">
        <v>0</v>
      </c>
      <c r="Q277" s="244">
        <f>ROUND(E277*P277,2)</f>
        <v>0</v>
      </c>
      <c r="R277" s="244"/>
      <c r="S277" s="244"/>
      <c r="T277" s="245">
        <v>0</v>
      </c>
      <c r="U277" s="244">
        <f>ROUND(E277*T277,2)</f>
        <v>0</v>
      </c>
      <c r="V277" s="218"/>
      <c r="W277" s="218"/>
      <c r="X277" s="218"/>
      <c r="Y277" s="218"/>
      <c r="Z277" s="218"/>
      <c r="AA277" s="218"/>
      <c r="AB277" s="218"/>
      <c r="AC277" s="218"/>
      <c r="AD277" s="218"/>
      <c r="AE277" s="218"/>
      <c r="AF277" s="218"/>
      <c r="AG277" s="218" t="s">
        <v>197</v>
      </c>
      <c r="AH277" s="218"/>
      <c r="AI277" s="218"/>
      <c r="AJ277" s="218"/>
      <c r="AK277" s="218"/>
      <c r="AL277" s="218"/>
      <c r="AM277" s="218"/>
      <c r="AN277" s="218"/>
      <c r="AO277" s="218"/>
      <c r="AP277" s="218"/>
      <c r="AQ277" s="218"/>
      <c r="AR277" s="218"/>
      <c r="AS277" s="218"/>
      <c r="AT277" s="218"/>
      <c r="AU277" s="218"/>
      <c r="AV277" s="218"/>
      <c r="AW277" s="218"/>
      <c r="AX277" s="218"/>
      <c r="AY277" s="218"/>
      <c r="AZ277" s="218"/>
      <c r="BA277" s="218"/>
      <c r="BB277" s="218"/>
      <c r="BC277" s="218"/>
      <c r="BD277" s="218"/>
      <c r="BE277" s="218"/>
      <c r="BF277" s="218"/>
      <c r="BG277" s="218"/>
      <c r="BH277" s="218"/>
    </row>
    <row r="278" spans="1:60" x14ac:dyDescent="0.2">
      <c r="A278" s="226" t="s">
        <v>111</v>
      </c>
      <c r="B278" s="231" t="s">
        <v>80</v>
      </c>
      <c r="C278" s="273" t="s">
        <v>81</v>
      </c>
      <c r="D278" s="233"/>
      <c r="E278" s="238"/>
      <c r="F278" s="246"/>
      <c r="G278" s="246">
        <f>SUMIF(AG279:AG279,"&lt;&gt;NOR",G279:G279)</f>
        <v>0</v>
      </c>
      <c r="H278" s="246"/>
      <c r="I278" s="246">
        <f>SUM(I279:I279)</f>
        <v>0</v>
      </c>
      <c r="J278" s="246"/>
      <c r="K278" s="246">
        <f>SUM(K279:K279)</f>
        <v>0</v>
      </c>
      <c r="L278" s="246"/>
      <c r="M278" s="246">
        <f>SUM(M279:M279)</f>
        <v>0</v>
      </c>
      <c r="N278" s="246"/>
      <c r="O278" s="246">
        <f>SUM(O279:O279)</f>
        <v>0</v>
      </c>
      <c r="P278" s="246"/>
      <c r="Q278" s="246">
        <f>SUM(Q279:Q279)</f>
        <v>0</v>
      </c>
      <c r="R278" s="246"/>
      <c r="S278" s="246"/>
      <c r="T278" s="247"/>
      <c r="U278" s="246">
        <f>SUM(U279:U279)</f>
        <v>0</v>
      </c>
      <c r="AG278" t="s">
        <v>112</v>
      </c>
    </row>
    <row r="279" spans="1:60" ht="22.5" outlineLevel="1" x14ac:dyDescent="0.2">
      <c r="A279" s="219">
        <v>47</v>
      </c>
      <c r="B279" s="230" t="s">
        <v>395</v>
      </c>
      <c r="C279" s="272" t="s">
        <v>396</v>
      </c>
      <c r="D279" s="232" t="s">
        <v>115</v>
      </c>
      <c r="E279" s="237">
        <v>1</v>
      </c>
      <c r="F279" s="243"/>
      <c r="G279" s="244">
        <f>ROUND(E279*F279,2)</f>
        <v>0</v>
      </c>
      <c r="H279" s="243"/>
      <c r="I279" s="244">
        <f>ROUND(E279*H279,2)</f>
        <v>0</v>
      </c>
      <c r="J279" s="243"/>
      <c r="K279" s="244">
        <f>ROUND(E279*J279,2)</f>
        <v>0</v>
      </c>
      <c r="L279" s="244">
        <v>15</v>
      </c>
      <c r="M279" s="244">
        <f>G279*(1+L279/100)</f>
        <v>0</v>
      </c>
      <c r="N279" s="244">
        <v>0</v>
      </c>
      <c r="O279" s="244">
        <f>ROUND(E279*N279,2)</f>
        <v>0</v>
      </c>
      <c r="P279" s="244">
        <v>0</v>
      </c>
      <c r="Q279" s="244">
        <f>ROUND(E279*P279,2)</f>
        <v>0</v>
      </c>
      <c r="R279" s="244"/>
      <c r="S279" s="244"/>
      <c r="T279" s="245">
        <v>0</v>
      </c>
      <c r="U279" s="244">
        <f>ROUND(E279*T279,2)</f>
        <v>0</v>
      </c>
      <c r="V279" s="218"/>
      <c r="W279" s="218"/>
      <c r="X279" s="218"/>
      <c r="Y279" s="218"/>
      <c r="Z279" s="218"/>
      <c r="AA279" s="218"/>
      <c r="AB279" s="218"/>
      <c r="AC279" s="218"/>
      <c r="AD279" s="218"/>
      <c r="AE279" s="218"/>
      <c r="AF279" s="218"/>
      <c r="AG279" s="218" t="s">
        <v>397</v>
      </c>
      <c r="AH279" s="218"/>
      <c r="AI279" s="218"/>
      <c r="AJ279" s="218"/>
      <c r="AK279" s="218"/>
      <c r="AL279" s="218"/>
      <c r="AM279" s="218"/>
      <c r="AN279" s="218"/>
      <c r="AO279" s="218"/>
      <c r="AP279" s="218"/>
      <c r="AQ279" s="218"/>
      <c r="AR279" s="218"/>
      <c r="AS279" s="218"/>
      <c r="AT279" s="218"/>
      <c r="AU279" s="218"/>
      <c r="AV279" s="218"/>
      <c r="AW279" s="218"/>
      <c r="AX279" s="218"/>
      <c r="AY279" s="218"/>
      <c r="AZ279" s="218"/>
      <c r="BA279" s="218"/>
      <c r="BB279" s="218"/>
      <c r="BC279" s="218"/>
      <c r="BD279" s="218"/>
      <c r="BE279" s="218"/>
      <c r="BF279" s="218"/>
      <c r="BG279" s="218"/>
      <c r="BH279" s="218"/>
    </row>
    <row r="280" spans="1:60" x14ac:dyDescent="0.2">
      <c r="A280" s="226" t="s">
        <v>111</v>
      </c>
      <c r="B280" s="231" t="s">
        <v>82</v>
      </c>
      <c r="C280" s="273" t="s">
        <v>83</v>
      </c>
      <c r="D280" s="233"/>
      <c r="E280" s="238"/>
      <c r="F280" s="246"/>
      <c r="G280" s="246">
        <f>SUMIF(AG281:AG283,"&lt;&gt;NOR",G281:G283)</f>
        <v>0</v>
      </c>
      <c r="H280" s="246"/>
      <c r="I280" s="246">
        <f>SUM(I281:I283)</f>
        <v>0</v>
      </c>
      <c r="J280" s="246"/>
      <c r="K280" s="246">
        <f>SUM(K281:K283)</f>
        <v>0</v>
      </c>
      <c r="L280" s="246"/>
      <c r="M280" s="246">
        <f>SUM(M281:M283)</f>
        <v>0</v>
      </c>
      <c r="N280" s="246"/>
      <c r="O280" s="246">
        <f>SUM(O281:O283)</f>
        <v>0</v>
      </c>
      <c r="P280" s="246"/>
      <c r="Q280" s="246">
        <f>SUM(Q281:Q283)</f>
        <v>0</v>
      </c>
      <c r="R280" s="246"/>
      <c r="S280" s="246"/>
      <c r="T280" s="247"/>
      <c r="U280" s="246">
        <f>SUM(U281:U283)</f>
        <v>0</v>
      </c>
      <c r="AG280" t="s">
        <v>112</v>
      </c>
    </row>
    <row r="281" spans="1:60" outlineLevel="1" x14ac:dyDescent="0.2">
      <c r="A281" s="219">
        <v>48</v>
      </c>
      <c r="B281" s="230" t="s">
        <v>398</v>
      </c>
      <c r="C281" s="272" t="s">
        <v>399</v>
      </c>
      <c r="D281" s="232" t="s">
        <v>115</v>
      </c>
      <c r="E281" s="237">
        <v>1</v>
      </c>
      <c r="F281" s="243"/>
      <c r="G281" s="244">
        <f>ROUND(E281*F281,2)</f>
        <v>0</v>
      </c>
      <c r="H281" s="243"/>
      <c r="I281" s="244">
        <f>ROUND(E281*H281,2)</f>
        <v>0</v>
      </c>
      <c r="J281" s="243"/>
      <c r="K281" s="244">
        <f>ROUND(E281*J281,2)</f>
        <v>0</v>
      </c>
      <c r="L281" s="244">
        <v>15</v>
      </c>
      <c r="M281" s="244">
        <f>G281*(1+L281/100)</f>
        <v>0</v>
      </c>
      <c r="N281" s="244">
        <v>0</v>
      </c>
      <c r="O281" s="244">
        <f>ROUND(E281*N281,2)</f>
        <v>0</v>
      </c>
      <c r="P281" s="244">
        <v>0</v>
      </c>
      <c r="Q281" s="244">
        <f>ROUND(E281*P281,2)</f>
        <v>0</v>
      </c>
      <c r="R281" s="244"/>
      <c r="S281" s="244"/>
      <c r="T281" s="245">
        <v>0</v>
      </c>
      <c r="U281" s="244">
        <f>ROUND(E281*T281,2)</f>
        <v>0</v>
      </c>
      <c r="V281" s="218"/>
      <c r="W281" s="218"/>
      <c r="X281" s="218"/>
      <c r="Y281" s="218"/>
      <c r="Z281" s="218"/>
      <c r="AA281" s="218"/>
      <c r="AB281" s="218"/>
      <c r="AC281" s="218"/>
      <c r="AD281" s="218"/>
      <c r="AE281" s="218"/>
      <c r="AF281" s="218"/>
      <c r="AG281" s="218" t="s">
        <v>397</v>
      </c>
      <c r="AH281" s="218"/>
      <c r="AI281" s="218"/>
      <c r="AJ281" s="218"/>
      <c r="AK281" s="218"/>
      <c r="AL281" s="218"/>
      <c r="AM281" s="218"/>
      <c r="AN281" s="218"/>
      <c r="AO281" s="218"/>
      <c r="AP281" s="218"/>
      <c r="AQ281" s="218"/>
      <c r="AR281" s="218"/>
      <c r="AS281" s="218"/>
      <c r="AT281" s="218"/>
      <c r="AU281" s="218"/>
      <c r="AV281" s="218"/>
      <c r="AW281" s="218"/>
      <c r="AX281" s="218"/>
      <c r="AY281" s="218"/>
      <c r="AZ281" s="218"/>
      <c r="BA281" s="218"/>
      <c r="BB281" s="218"/>
      <c r="BC281" s="218"/>
      <c r="BD281" s="218"/>
      <c r="BE281" s="218"/>
      <c r="BF281" s="218"/>
      <c r="BG281" s="218"/>
      <c r="BH281" s="218"/>
    </row>
    <row r="282" spans="1:60" ht="22.5" outlineLevel="1" x14ac:dyDescent="0.2">
      <c r="A282" s="219">
        <v>49</v>
      </c>
      <c r="B282" s="230" t="s">
        <v>400</v>
      </c>
      <c r="C282" s="272" t="s">
        <v>401</v>
      </c>
      <c r="D282" s="232" t="s">
        <v>115</v>
      </c>
      <c r="E282" s="237">
        <v>1</v>
      </c>
      <c r="F282" s="243"/>
      <c r="G282" s="244">
        <f>ROUND(E282*F282,2)</f>
        <v>0</v>
      </c>
      <c r="H282" s="243"/>
      <c r="I282" s="244">
        <f>ROUND(E282*H282,2)</f>
        <v>0</v>
      </c>
      <c r="J282" s="243"/>
      <c r="K282" s="244">
        <f>ROUND(E282*J282,2)</f>
        <v>0</v>
      </c>
      <c r="L282" s="244">
        <v>15</v>
      </c>
      <c r="M282" s="244">
        <f>G282*(1+L282/100)</f>
        <v>0</v>
      </c>
      <c r="N282" s="244">
        <v>0</v>
      </c>
      <c r="O282" s="244">
        <f>ROUND(E282*N282,2)</f>
        <v>0</v>
      </c>
      <c r="P282" s="244">
        <v>0</v>
      </c>
      <c r="Q282" s="244">
        <f>ROUND(E282*P282,2)</f>
        <v>0</v>
      </c>
      <c r="R282" s="244"/>
      <c r="S282" s="244"/>
      <c r="T282" s="245">
        <v>0</v>
      </c>
      <c r="U282" s="244">
        <f>ROUND(E282*T282,2)</f>
        <v>0</v>
      </c>
      <c r="V282" s="218"/>
      <c r="W282" s="218"/>
      <c r="X282" s="218"/>
      <c r="Y282" s="218"/>
      <c r="Z282" s="218"/>
      <c r="AA282" s="218"/>
      <c r="AB282" s="218"/>
      <c r="AC282" s="218"/>
      <c r="AD282" s="218"/>
      <c r="AE282" s="218"/>
      <c r="AF282" s="218"/>
      <c r="AG282" s="218" t="s">
        <v>397</v>
      </c>
      <c r="AH282" s="218"/>
      <c r="AI282" s="218"/>
      <c r="AJ282" s="218"/>
      <c r="AK282" s="218"/>
      <c r="AL282" s="218"/>
      <c r="AM282" s="218"/>
      <c r="AN282" s="218"/>
      <c r="AO282" s="218"/>
      <c r="AP282" s="218"/>
      <c r="AQ282" s="218"/>
      <c r="AR282" s="218"/>
      <c r="AS282" s="218"/>
      <c r="AT282" s="218"/>
      <c r="AU282" s="218"/>
      <c r="AV282" s="218"/>
      <c r="AW282" s="218"/>
      <c r="AX282" s="218"/>
      <c r="AY282" s="218"/>
      <c r="AZ282" s="218"/>
      <c r="BA282" s="218"/>
      <c r="BB282" s="218"/>
      <c r="BC282" s="218"/>
      <c r="BD282" s="218"/>
      <c r="BE282" s="218"/>
      <c r="BF282" s="218"/>
      <c r="BG282" s="218"/>
      <c r="BH282" s="218"/>
    </row>
    <row r="283" spans="1:60" ht="22.5" outlineLevel="1" x14ac:dyDescent="0.2">
      <c r="A283" s="219">
        <v>50</v>
      </c>
      <c r="B283" s="230" t="s">
        <v>402</v>
      </c>
      <c r="C283" s="272" t="s">
        <v>403</v>
      </c>
      <c r="D283" s="232" t="s">
        <v>115</v>
      </c>
      <c r="E283" s="237">
        <v>1</v>
      </c>
      <c r="F283" s="243"/>
      <c r="G283" s="244">
        <f>ROUND(E283*F283,2)</f>
        <v>0</v>
      </c>
      <c r="H283" s="243"/>
      <c r="I283" s="244">
        <f>ROUND(E283*H283,2)</f>
        <v>0</v>
      </c>
      <c r="J283" s="243"/>
      <c r="K283" s="244">
        <f>ROUND(E283*J283,2)</f>
        <v>0</v>
      </c>
      <c r="L283" s="244">
        <v>15</v>
      </c>
      <c r="M283" s="244">
        <f>G283*(1+L283/100)</f>
        <v>0</v>
      </c>
      <c r="N283" s="244">
        <v>0</v>
      </c>
      <c r="O283" s="244">
        <f>ROUND(E283*N283,2)</f>
        <v>0</v>
      </c>
      <c r="P283" s="244">
        <v>0</v>
      </c>
      <c r="Q283" s="244">
        <f>ROUND(E283*P283,2)</f>
        <v>0</v>
      </c>
      <c r="R283" s="244"/>
      <c r="S283" s="244"/>
      <c r="T283" s="245">
        <v>0</v>
      </c>
      <c r="U283" s="244">
        <f>ROUND(E283*T283,2)</f>
        <v>0</v>
      </c>
      <c r="V283" s="218"/>
      <c r="W283" s="218"/>
      <c r="X283" s="218"/>
      <c r="Y283" s="218"/>
      <c r="Z283" s="218"/>
      <c r="AA283" s="218"/>
      <c r="AB283" s="218"/>
      <c r="AC283" s="218"/>
      <c r="AD283" s="218"/>
      <c r="AE283" s="218"/>
      <c r="AF283" s="218"/>
      <c r="AG283" s="218" t="s">
        <v>397</v>
      </c>
      <c r="AH283" s="218"/>
      <c r="AI283" s="218"/>
      <c r="AJ283" s="218"/>
      <c r="AK283" s="218"/>
      <c r="AL283" s="218"/>
      <c r="AM283" s="218"/>
      <c r="AN283" s="218"/>
      <c r="AO283" s="218"/>
      <c r="AP283" s="218"/>
      <c r="AQ283" s="218"/>
      <c r="AR283" s="218"/>
      <c r="AS283" s="218"/>
      <c r="AT283" s="218"/>
      <c r="AU283" s="218"/>
      <c r="AV283" s="218"/>
      <c r="AW283" s="218"/>
      <c r="AX283" s="218"/>
      <c r="AY283" s="218"/>
      <c r="AZ283" s="218"/>
      <c r="BA283" s="218"/>
      <c r="BB283" s="218"/>
      <c r="BC283" s="218"/>
      <c r="BD283" s="218"/>
      <c r="BE283" s="218"/>
      <c r="BF283" s="218"/>
      <c r="BG283" s="218"/>
      <c r="BH283" s="218"/>
    </row>
    <row r="284" spans="1:60" x14ac:dyDescent="0.2">
      <c r="A284" s="226" t="s">
        <v>111</v>
      </c>
      <c r="B284" s="231" t="s">
        <v>84</v>
      </c>
      <c r="C284" s="273" t="s">
        <v>85</v>
      </c>
      <c r="D284" s="233"/>
      <c r="E284" s="238"/>
      <c r="F284" s="246"/>
      <c r="G284" s="246">
        <f>SUMIF(AG285:AG293,"&lt;&gt;NOR",G285:G293)</f>
        <v>0</v>
      </c>
      <c r="H284" s="246"/>
      <c r="I284" s="246">
        <f>SUM(I285:I293)</f>
        <v>0</v>
      </c>
      <c r="J284" s="246"/>
      <c r="K284" s="246">
        <f>SUM(K285:K293)</f>
        <v>0</v>
      </c>
      <c r="L284" s="246"/>
      <c r="M284" s="246">
        <f>SUM(M285:M293)</f>
        <v>0</v>
      </c>
      <c r="N284" s="246"/>
      <c r="O284" s="246">
        <f>SUM(O285:O293)</f>
        <v>0</v>
      </c>
      <c r="P284" s="246"/>
      <c r="Q284" s="246">
        <f>SUM(Q285:Q293)</f>
        <v>0</v>
      </c>
      <c r="R284" s="246"/>
      <c r="S284" s="246"/>
      <c r="T284" s="247"/>
      <c r="U284" s="246">
        <f>SUM(U285:U293)</f>
        <v>0</v>
      </c>
      <c r="AG284" t="s">
        <v>112</v>
      </c>
    </row>
    <row r="285" spans="1:60" outlineLevel="1" x14ac:dyDescent="0.2">
      <c r="A285" s="219">
        <v>51</v>
      </c>
      <c r="B285" s="230" t="s">
        <v>404</v>
      </c>
      <c r="C285" s="272" t="s">
        <v>405</v>
      </c>
      <c r="D285" s="232" t="s">
        <v>143</v>
      </c>
      <c r="E285" s="237">
        <v>11.24925</v>
      </c>
      <c r="F285" s="243"/>
      <c r="G285" s="244">
        <f>ROUND(E285*F285,2)</f>
        <v>0</v>
      </c>
      <c r="H285" s="243"/>
      <c r="I285" s="244">
        <f>ROUND(E285*H285,2)</f>
        <v>0</v>
      </c>
      <c r="J285" s="243"/>
      <c r="K285" s="244">
        <f>ROUND(E285*J285,2)</f>
        <v>0</v>
      </c>
      <c r="L285" s="244">
        <v>15</v>
      </c>
      <c r="M285" s="244">
        <f>G285*(1+L285/100)</f>
        <v>0</v>
      </c>
      <c r="N285" s="244">
        <v>0</v>
      </c>
      <c r="O285" s="244">
        <f>ROUND(E285*N285,2)</f>
        <v>0</v>
      </c>
      <c r="P285" s="244">
        <v>0</v>
      </c>
      <c r="Q285" s="244">
        <f>ROUND(E285*P285,2)</f>
        <v>0</v>
      </c>
      <c r="R285" s="244"/>
      <c r="S285" s="244"/>
      <c r="T285" s="245">
        <v>0</v>
      </c>
      <c r="U285" s="244">
        <f>ROUND(E285*T285,2)</f>
        <v>0</v>
      </c>
      <c r="V285" s="218"/>
      <c r="W285" s="218"/>
      <c r="X285" s="218"/>
      <c r="Y285" s="218"/>
      <c r="Z285" s="218"/>
      <c r="AA285" s="218"/>
      <c r="AB285" s="218"/>
      <c r="AC285" s="218"/>
      <c r="AD285" s="218"/>
      <c r="AE285" s="218"/>
      <c r="AF285" s="218"/>
      <c r="AG285" s="218" t="s">
        <v>397</v>
      </c>
      <c r="AH285" s="218"/>
      <c r="AI285" s="218"/>
      <c r="AJ285" s="218"/>
      <c r="AK285" s="218"/>
      <c r="AL285" s="218"/>
      <c r="AM285" s="218"/>
      <c r="AN285" s="218"/>
      <c r="AO285" s="218"/>
      <c r="AP285" s="218"/>
      <c r="AQ285" s="218"/>
      <c r="AR285" s="218"/>
      <c r="AS285" s="218"/>
      <c r="AT285" s="218"/>
      <c r="AU285" s="218"/>
      <c r="AV285" s="218"/>
      <c r="AW285" s="218"/>
      <c r="AX285" s="218"/>
      <c r="AY285" s="218"/>
      <c r="AZ285" s="218"/>
      <c r="BA285" s="218"/>
      <c r="BB285" s="218"/>
      <c r="BC285" s="218"/>
      <c r="BD285" s="218"/>
      <c r="BE285" s="218"/>
      <c r="BF285" s="218"/>
      <c r="BG285" s="218"/>
      <c r="BH285" s="218"/>
    </row>
    <row r="286" spans="1:60" outlineLevel="1" x14ac:dyDescent="0.2">
      <c r="A286" s="219">
        <v>52</v>
      </c>
      <c r="B286" s="230" t="s">
        <v>406</v>
      </c>
      <c r="C286" s="272" t="s">
        <v>407</v>
      </c>
      <c r="D286" s="232" t="s">
        <v>143</v>
      </c>
      <c r="E286" s="237">
        <v>1.8748800000000001</v>
      </c>
      <c r="F286" s="243"/>
      <c r="G286" s="244">
        <f>ROUND(E286*F286,2)</f>
        <v>0</v>
      </c>
      <c r="H286" s="243"/>
      <c r="I286" s="244">
        <f>ROUND(E286*H286,2)</f>
        <v>0</v>
      </c>
      <c r="J286" s="243"/>
      <c r="K286" s="244">
        <f>ROUND(E286*J286,2)</f>
        <v>0</v>
      </c>
      <c r="L286" s="244">
        <v>15</v>
      </c>
      <c r="M286" s="244">
        <f>G286*(1+L286/100)</f>
        <v>0</v>
      </c>
      <c r="N286" s="244">
        <v>0</v>
      </c>
      <c r="O286" s="244">
        <f>ROUND(E286*N286,2)</f>
        <v>0</v>
      </c>
      <c r="P286" s="244">
        <v>0</v>
      </c>
      <c r="Q286" s="244">
        <f>ROUND(E286*P286,2)</f>
        <v>0</v>
      </c>
      <c r="R286" s="244"/>
      <c r="S286" s="244"/>
      <c r="T286" s="245">
        <v>0</v>
      </c>
      <c r="U286" s="244">
        <f>ROUND(E286*T286,2)</f>
        <v>0</v>
      </c>
      <c r="V286" s="218"/>
      <c r="W286" s="218"/>
      <c r="X286" s="218"/>
      <c r="Y286" s="218"/>
      <c r="Z286" s="218"/>
      <c r="AA286" s="218"/>
      <c r="AB286" s="218"/>
      <c r="AC286" s="218"/>
      <c r="AD286" s="218"/>
      <c r="AE286" s="218"/>
      <c r="AF286" s="218"/>
      <c r="AG286" s="218" t="s">
        <v>397</v>
      </c>
      <c r="AH286" s="218"/>
      <c r="AI286" s="218"/>
      <c r="AJ286" s="218"/>
      <c r="AK286" s="218"/>
      <c r="AL286" s="218"/>
      <c r="AM286" s="218"/>
      <c r="AN286" s="218"/>
      <c r="AO286" s="218"/>
      <c r="AP286" s="218"/>
      <c r="AQ286" s="218"/>
      <c r="AR286" s="218"/>
      <c r="AS286" s="218"/>
      <c r="AT286" s="218"/>
      <c r="AU286" s="218"/>
      <c r="AV286" s="218"/>
      <c r="AW286" s="218"/>
      <c r="AX286" s="218"/>
      <c r="AY286" s="218"/>
      <c r="AZ286" s="218"/>
      <c r="BA286" s="218"/>
      <c r="BB286" s="218"/>
      <c r="BC286" s="218"/>
      <c r="BD286" s="218"/>
      <c r="BE286" s="218"/>
      <c r="BF286" s="218"/>
      <c r="BG286" s="218"/>
      <c r="BH286" s="218"/>
    </row>
    <row r="287" spans="1:60" outlineLevel="1" x14ac:dyDescent="0.2">
      <c r="A287" s="219">
        <v>53</v>
      </c>
      <c r="B287" s="230" t="s">
        <v>408</v>
      </c>
      <c r="C287" s="272" t="s">
        <v>409</v>
      </c>
      <c r="D287" s="232" t="s">
        <v>143</v>
      </c>
      <c r="E287" s="237">
        <v>1.8748800000000001</v>
      </c>
      <c r="F287" s="243"/>
      <c r="G287" s="244">
        <f>ROUND(E287*F287,2)</f>
        <v>0</v>
      </c>
      <c r="H287" s="243"/>
      <c r="I287" s="244">
        <f>ROUND(E287*H287,2)</f>
        <v>0</v>
      </c>
      <c r="J287" s="243"/>
      <c r="K287" s="244">
        <f>ROUND(E287*J287,2)</f>
        <v>0</v>
      </c>
      <c r="L287" s="244">
        <v>15</v>
      </c>
      <c r="M287" s="244">
        <f>G287*(1+L287/100)</f>
        <v>0</v>
      </c>
      <c r="N287" s="244">
        <v>0</v>
      </c>
      <c r="O287" s="244">
        <f>ROUND(E287*N287,2)</f>
        <v>0</v>
      </c>
      <c r="P287" s="244">
        <v>0</v>
      </c>
      <c r="Q287" s="244">
        <f>ROUND(E287*P287,2)</f>
        <v>0</v>
      </c>
      <c r="R287" s="244"/>
      <c r="S287" s="244"/>
      <c r="T287" s="245">
        <v>0</v>
      </c>
      <c r="U287" s="244">
        <f>ROUND(E287*T287,2)</f>
        <v>0</v>
      </c>
      <c r="V287" s="218"/>
      <c r="W287" s="218"/>
      <c r="X287" s="218"/>
      <c r="Y287" s="218"/>
      <c r="Z287" s="218"/>
      <c r="AA287" s="218"/>
      <c r="AB287" s="218"/>
      <c r="AC287" s="218"/>
      <c r="AD287" s="218"/>
      <c r="AE287" s="218"/>
      <c r="AF287" s="218"/>
      <c r="AG287" s="218" t="s">
        <v>397</v>
      </c>
      <c r="AH287" s="218"/>
      <c r="AI287" s="218"/>
      <c r="AJ287" s="218"/>
      <c r="AK287" s="218"/>
      <c r="AL287" s="218"/>
      <c r="AM287" s="218"/>
      <c r="AN287" s="218"/>
      <c r="AO287" s="218"/>
      <c r="AP287" s="218"/>
      <c r="AQ287" s="218"/>
      <c r="AR287" s="218"/>
      <c r="AS287" s="218"/>
      <c r="AT287" s="218"/>
      <c r="AU287" s="218"/>
      <c r="AV287" s="218"/>
      <c r="AW287" s="218"/>
      <c r="AX287" s="218"/>
      <c r="AY287" s="218"/>
      <c r="AZ287" s="218"/>
      <c r="BA287" s="218"/>
      <c r="BB287" s="218"/>
      <c r="BC287" s="218"/>
      <c r="BD287" s="218"/>
      <c r="BE287" s="218"/>
      <c r="BF287" s="218"/>
      <c r="BG287" s="218"/>
      <c r="BH287" s="218"/>
    </row>
    <row r="288" spans="1:60" outlineLevel="1" x14ac:dyDescent="0.2">
      <c r="A288" s="219">
        <v>54</v>
      </c>
      <c r="B288" s="230" t="s">
        <v>410</v>
      </c>
      <c r="C288" s="272" t="s">
        <v>411</v>
      </c>
      <c r="D288" s="232" t="s">
        <v>143</v>
      </c>
      <c r="E288" s="237">
        <v>46.871879999999997</v>
      </c>
      <c r="F288" s="243"/>
      <c r="G288" s="244">
        <f>ROUND(E288*F288,2)</f>
        <v>0</v>
      </c>
      <c r="H288" s="243"/>
      <c r="I288" s="244">
        <f>ROUND(E288*H288,2)</f>
        <v>0</v>
      </c>
      <c r="J288" s="243"/>
      <c r="K288" s="244">
        <f>ROUND(E288*J288,2)</f>
        <v>0</v>
      </c>
      <c r="L288" s="244">
        <v>15</v>
      </c>
      <c r="M288" s="244">
        <f>G288*(1+L288/100)</f>
        <v>0</v>
      </c>
      <c r="N288" s="244">
        <v>0</v>
      </c>
      <c r="O288" s="244">
        <f>ROUND(E288*N288,2)</f>
        <v>0</v>
      </c>
      <c r="P288" s="244">
        <v>0</v>
      </c>
      <c r="Q288" s="244">
        <f>ROUND(E288*P288,2)</f>
        <v>0</v>
      </c>
      <c r="R288" s="244"/>
      <c r="S288" s="244"/>
      <c r="T288" s="245">
        <v>0</v>
      </c>
      <c r="U288" s="244">
        <f>ROUND(E288*T288,2)</f>
        <v>0</v>
      </c>
      <c r="V288" s="218"/>
      <c r="W288" s="218"/>
      <c r="X288" s="218"/>
      <c r="Y288" s="218"/>
      <c r="Z288" s="218"/>
      <c r="AA288" s="218"/>
      <c r="AB288" s="218"/>
      <c r="AC288" s="218"/>
      <c r="AD288" s="218"/>
      <c r="AE288" s="218"/>
      <c r="AF288" s="218"/>
      <c r="AG288" s="218" t="s">
        <v>397</v>
      </c>
      <c r="AH288" s="218"/>
      <c r="AI288" s="218"/>
      <c r="AJ288" s="218"/>
      <c r="AK288" s="218"/>
      <c r="AL288" s="218"/>
      <c r="AM288" s="218"/>
      <c r="AN288" s="218"/>
      <c r="AO288" s="218"/>
      <c r="AP288" s="218"/>
      <c r="AQ288" s="218"/>
      <c r="AR288" s="218"/>
      <c r="AS288" s="218"/>
      <c r="AT288" s="218"/>
      <c r="AU288" s="218"/>
      <c r="AV288" s="218"/>
      <c r="AW288" s="218"/>
      <c r="AX288" s="218"/>
      <c r="AY288" s="218"/>
      <c r="AZ288" s="218"/>
      <c r="BA288" s="218"/>
      <c r="BB288" s="218"/>
      <c r="BC288" s="218"/>
      <c r="BD288" s="218"/>
      <c r="BE288" s="218"/>
      <c r="BF288" s="218"/>
      <c r="BG288" s="218"/>
      <c r="BH288" s="218"/>
    </row>
    <row r="289" spans="1:60" outlineLevel="1" x14ac:dyDescent="0.2">
      <c r="A289" s="219">
        <v>55</v>
      </c>
      <c r="B289" s="230" t="s">
        <v>412</v>
      </c>
      <c r="C289" s="272" t="s">
        <v>413</v>
      </c>
      <c r="D289" s="232" t="s">
        <v>143</v>
      </c>
      <c r="E289" s="237">
        <v>1.8748800000000001</v>
      </c>
      <c r="F289" s="243"/>
      <c r="G289" s="244">
        <f>ROUND(E289*F289,2)</f>
        <v>0</v>
      </c>
      <c r="H289" s="243"/>
      <c r="I289" s="244">
        <f>ROUND(E289*H289,2)</f>
        <v>0</v>
      </c>
      <c r="J289" s="243"/>
      <c r="K289" s="244">
        <f>ROUND(E289*J289,2)</f>
        <v>0</v>
      </c>
      <c r="L289" s="244">
        <v>15</v>
      </c>
      <c r="M289" s="244">
        <f>G289*(1+L289/100)</f>
        <v>0</v>
      </c>
      <c r="N289" s="244">
        <v>0</v>
      </c>
      <c r="O289" s="244">
        <f>ROUND(E289*N289,2)</f>
        <v>0</v>
      </c>
      <c r="P289" s="244">
        <v>0</v>
      </c>
      <c r="Q289" s="244">
        <f>ROUND(E289*P289,2)</f>
        <v>0</v>
      </c>
      <c r="R289" s="244"/>
      <c r="S289" s="244"/>
      <c r="T289" s="245">
        <v>0</v>
      </c>
      <c r="U289" s="244">
        <f>ROUND(E289*T289,2)</f>
        <v>0</v>
      </c>
      <c r="V289" s="218"/>
      <c r="W289" s="218"/>
      <c r="X289" s="218"/>
      <c r="Y289" s="218"/>
      <c r="Z289" s="218"/>
      <c r="AA289" s="218"/>
      <c r="AB289" s="218"/>
      <c r="AC289" s="218"/>
      <c r="AD289" s="218"/>
      <c r="AE289" s="218"/>
      <c r="AF289" s="218"/>
      <c r="AG289" s="218" t="s">
        <v>397</v>
      </c>
      <c r="AH289" s="218"/>
      <c r="AI289" s="218"/>
      <c r="AJ289" s="218"/>
      <c r="AK289" s="218"/>
      <c r="AL289" s="218"/>
      <c r="AM289" s="218"/>
      <c r="AN289" s="218"/>
      <c r="AO289" s="218"/>
      <c r="AP289" s="218"/>
      <c r="AQ289" s="218"/>
      <c r="AR289" s="218"/>
      <c r="AS289" s="218"/>
      <c r="AT289" s="218"/>
      <c r="AU289" s="218"/>
      <c r="AV289" s="218"/>
      <c r="AW289" s="218"/>
      <c r="AX289" s="218"/>
      <c r="AY289" s="218"/>
      <c r="AZ289" s="218"/>
      <c r="BA289" s="218"/>
      <c r="BB289" s="218"/>
      <c r="BC289" s="218"/>
      <c r="BD289" s="218"/>
      <c r="BE289" s="218"/>
      <c r="BF289" s="218"/>
      <c r="BG289" s="218"/>
      <c r="BH289" s="218"/>
    </row>
    <row r="290" spans="1:60" outlineLevel="1" x14ac:dyDescent="0.2">
      <c r="A290" s="219">
        <v>56</v>
      </c>
      <c r="B290" s="230" t="s">
        <v>414</v>
      </c>
      <c r="C290" s="272" t="s">
        <v>415</v>
      </c>
      <c r="D290" s="232" t="s">
        <v>143</v>
      </c>
      <c r="E290" s="237">
        <v>1.8748800000000001</v>
      </c>
      <c r="F290" s="243"/>
      <c r="G290" s="244">
        <f>ROUND(E290*F290,2)</f>
        <v>0</v>
      </c>
      <c r="H290" s="243"/>
      <c r="I290" s="244">
        <f>ROUND(E290*H290,2)</f>
        <v>0</v>
      </c>
      <c r="J290" s="243"/>
      <c r="K290" s="244">
        <f>ROUND(E290*J290,2)</f>
        <v>0</v>
      </c>
      <c r="L290" s="244">
        <v>15</v>
      </c>
      <c r="M290" s="244">
        <f>G290*(1+L290/100)</f>
        <v>0</v>
      </c>
      <c r="N290" s="244">
        <v>0</v>
      </c>
      <c r="O290" s="244">
        <f>ROUND(E290*N290,2)</f>
        <v>0</v>
      </c>
      <c r="P290" s="244">
        <v>0</v>
      </c>
      <c r="Q290" s="244">
        <f>ROUND(E290*P290,2)</f>
        <v>0</v>
      </c>
      <c r="R290" s="244"/>
      <c r="S290" s="244"/>
      <c r="T290" s="245">
        <v>0</v>
      </c>
      <c r="U290" s="244">
        <f>ROUND(E290*T290,2)</f>
        <v>0</v>
      </c>
      <c r="V290" s="218"/>
      <c r="W290" s="218"/>
      <c r="X290" s="218"/>
      <c r="Y290" s="218"/>
      <c r="Z290" s="218"/>
      <c r="AA290" s="218"/>
      <c r="AB290" s="218"/>
      <c r="AC290" s="218"/>
      <c r="AD290" s="218"/>
      <c r="AE290" s="218"/>
      <c r="AF290" s="218"/>
      <c r="AG290" s="218" t="s">
        <v>397</v>
      </c>
      <c r="AH290" s="218"/>
      <c r="AI290" s="218"/>
      <c r="AJ290" s="218"/>
      <c r="AK290" s="218"/>
      <c r="AL290" s="218"/>
      <c r="AM290" s="218"/>
      <c r="AN290" s="218"/>
      <c r="AO290" s="218"/>
      <c r="AP290" s="218"/>
      <c r="AQ290" s="218"/>
      <c r="AR290" s="218"/>
      <c r="AS290" s="218"/>
      <c r="AT290" s="218"/>
      <c r="AU290" s="218"/>
      <c r="AV290" s="218"/>
      <c r="AW290" s="218"/>
      <c r="AX290" s="218"/>
      <c r="AY290" s="218"/>
      <c r="AZ290" s="218"/>
      <c r="BA290" s="218"/>
      <c r="BB290" s="218"/>
      <c r="BC290" s="218"/>
      <c r="BD290" s="218"/>
      <c r="BE290" s="218"/>
      <c r="BF290" s="218"/>
      <c r="BG290" s="218"/>
      <c r="BH290" s="218"/>
    </row>
    <row r="291" spans="1:60" outlineLevel="1" x14ac:dyDescent="0.2">
      <c r="A291" s="219">
        <v>57</v>
      </c>
      <c r="B291" s="230" t="s">
        <v>416</v>
      </c>
      <c r="C291" s="272" t="s">
        <v>417</v>
      </c>
      <c r="D291" s="232" t="s">
        <v>143</v>
      </c>
      <c r="E291" s="237">
        <v>9.3743800000000004</v>
      </c>
      <c r="F291" s="243"/>
      <c r="G291" s="244">
        <f>ROUND(E291*F291,2)</f>
        <v>0</v>
      </c>
      <c r="H291" s="243"/>
      <c r="I291" s="244">
        <f>ROUND(E291*H291,2)</f>
        <v>0</v>
      </c>
      <c r="J291" s="243"/>
      <c r="K291" s="244">
        <f>ROUND(E291*J291,2)</f>
        <v>0</v>
      </c>
      <c r="L291" s="244">
        <v>15</v>
      </c>
      <c r="M291" s="244">
        <f>G291*(1+L291/100)</f>
        <v>0</v>
      </c>
      <c r="N291" s="244">
        <v>0</v>
      </c>
      <c r="O291" s="244">
        <f>ROUND(E291*N291,2)</f>
        <v>0</v>
      </c>
      <c r="P291" s="244">
        <v>0</v>
      </c>
      <c r="Q291" s="244">
        <f>ROUND(E291*P291,2)</f>
        <v>0</v>
      </c>
      <c r="R291" s="244"/>
      <c r="S291" s="244"/>
      <c r="T291" s="245">
        <v>0</v>
      </c>
      <c r="U291" s="244">
        <f>ROUND(E291*T291,2)</f>
        <v>0</v>
      </c>
      <c r="V291" s="218"/>
      <c r="W291" s="218"/>
      <c r="X291" s="218"/>
      <c r="Y291" s="218"/>
      <c r="Z291" s="218"/>
      <c r="AA291" s="218"/>
      <c r="AB291" s="218"/>
      <c r="AC291" s="218"/>
      <c r="AD291" s="218"/>
      <c r="AE291" s="218"/>
      <c r="AF291" s="218"/>
      <c r="AG291" s="218" t="s">
        <v>397</v>
      </c>
      <c r="AH291" s="218"/>
      <c r="AI291" s="218"/>
      <c r="AJ291" s="218"/>
      <c r="AK291" s="218"/>
      <c r="AL291" s="218"/>
      <c r="AM291" s="218"/>
      <c r="AN291" s="218"/>
      <c r="AO291" s="218"/>
      <c r="AP291" s="218"/>
      <c r="AQ291" s="218"/>
      <c r="AR291" s="218"/>
      <c r="AS291" s="218"/>
      <c r="AT291" s="218"/>
      <c r="AU291" s="218"/>
      <c r="AV291" s="218"/>
      <c r="AW291" s="218"/>
      <c r="AX291" s="218"/>
      <c r="AY291" s="218"/>
      <c r="AZ291" s="218"/>
      <c r="BA291" s="218"/>
      <c r="BB291" s="218"/>
      <c r="BC291" s="218"/>
      <c r="BD291" s="218"/>
      <c r="BE291" s="218"/>
      <c r="BF291" s="218"/>
      <c r="BG291" s="218"/>
      <c r="BH291" s="218"/>
    </row>
    <row r="292" spans="1:60" outlineLevel="1" x14ac:dyDescent="0.2">
      <c r="A292" s="219">
        <v>58</v>
      </c>
      <c r="B292" s="230" t="s">
        <v>418</v>
      </c>
      <c r="C292" s="272" t="s">
        <v>419</v>
      </c>
      <c r="D292" s="232" t="s">
        <v>143</v>
      </c>
      <c r="E292" s="237">
        <v>1.8748800000000001</v>
      </c>
      <c r="F292" s="243"/>
      <c r="G292" s="244">
        <f>ROUND(E292*F292,2)</f>
        <v>0</v>
      </c>
      <c r="H292" s="243"/>
      <c r="I292" s="244">
        <f>ROUND(E292*H292,2)</f>
        <v>0</v>
      </c>
      <c r="J292" s="243"/>
      <c r="K292" s="244">
        <f>ROUND(E292*J292,2)</f>
        <v>0</v>
      </c>
      <c r="L292" s="244">
        <v>15</v>
      </c>
      <c r="M292" s="244">
        <f>G292*(1+L292/100)</f>
        <v>0</v>
      </c>
      <c r="N292" s="244">
        <v>0</v>
      </c>
      <c r="O292" s="244">
        <f>ROUND(E292*N292,2)</f>
        <v>0</v>
      </c>
      <c r="P292" s="244">
        <v>0</v>
      </c>
      <c r="Q292" s="244">
        <f>ROUND(E292*P292,2)</f>
        <v>0</v>
      </c>
      <c r="R292" s="244"/>
      <c r="S292" s="244"/>
      <c r="T292" s="245">
        <v>0</v>
      </c>
      <c r="U292" s="244">
        <f>ROUND(E292*T292,2)</f>
        <v>0</v>
      </c>
      <c r="V292" s="218"/>
      <c r="W292" s="218"/>
      <c r="X292" s="218"/>
      <c r="Y292" s="218"/>
      <c r="Z292" s="218"/>
      <c r="AA292" s="218"/>
      <c r="AB292" s="218"/>
      <c r="AC292" s="218"/>
      <c r="AD292" s="218"/>
      <c r="AE292" s="218"/>
      <c r="AF292" s="218"/>
      <c r="AG292" s="218" t="s">
        <v>397</v>
      </c>
      <c r="AH292" s="218"/>
      <c r="AI292" s="218"/>
      <c r="AJ292" s="218"/>
      <c r="AK292" s="218"/>
      <c r="AL292" s="218"/>
      <c r="AM292" s="218"/>
      <c r="AN292" s="218"/>
      <c r="AO292" s="218"/>
      <c r="AP292" s="218"/>
      <c r="AQ292" s="218"/>
      <c r="AR292" s="218"/>
      <c r="AS292" s="218"/>
      <c r="AT292" s="218"/>
      <c r="AU292" s="218"/>
      <c r="AV292" s="218"/>
      <c r="AW292" s="218"/>
      <c r="AX292" s="218"/>
      <c r="AY292" s="218"/>
      <c r="AZ292" s="218"/>
      <c r="BA292" s="218"/>
      <c r="BB292" s="218"/>
      <c r="BC292" s="218"/>
      <c r="BD292" s="218"/>
      <c r="BE292" s="218"/>
      <c r="BF292" s="218"/>
      <c r="BG292" s="218"/>
      <c r="BH292" s="218"/>
    </row>
    <row r="293" spans="1:60" outlineLevel="1" x14ac:dyDescent="0.2">
      <c r="A293" s="250">
        <v>59</v>
      </c>
      <c r="B293" s="251" t="s">
        <v>420</v>
      </c>
      <c r="C293" s="276" t="s">
        <v>421</v>
      </c>
      <c r="D293" s="252" t="s">
        <v>143</v>
      </c>
      <c r="E293" s="253">
        <v>1.8748800000000001</v>
      </c>
      <c r="F293" s="254"/>
      <c r="G293" s="255">
        <f>ROUND(E293*F293,2)</f>
        <v>0</v>
      </c>
      <c r="H293" s="254"/>
      <c r="I293" s="255">
        <f>ROUND(E293*H293,2)</f>
        <v>0</v>
      </c>
      <c r="J293" s="254"/>
      <c r="K293" s="255">
        <f>ROUND(E293*J293,2)</f>
        <v>0</v>
      </c>
      <c r="L293" s="255">
        <v>15</v>
      </c>
      <c r="M293" s="255">
        <f>G293*(1+L293/100)</f>
        <v>0</v>
      </c>
      <c r="N293" s="255">
        <v>0</v>
      </c>
      <c r="O293" s="255">
        <f>ROUND(E293*N293,2)</f>
        <v>0</v>
      </c>
      <c r="P293" s="255">
        <v>0</v>
      </c>
      <c r="Q293" s="255">
        <f>ROUND(E293*P293,2)</f>
        <v>0</v>
      </c>
      <c r="R293" s="255"/>
      <c r="S293" s="255"/>
      <c r="T293" s="256">
        <v>0</v>
      </c>
      <c r="U293" s="255">
        <f>ROUND(E293*T293,2)</f>
        <v>0</v>
      </c>
      <c r="V293" s="218"/>
      <c r="W293" s="218"/>
      <c r="X293" s="218"/>
      <c r="Y293" s="218"/>
      <c r="Z293" s="218"/>
      <c r="AA293" s="218"/>
      <c r="AB293" s="218"/>
      <c r="AC293" s="218"/>
      <c r="AD293" s="218"/>
      <c r="AE293" s="218"/>
      <c r="AF293" s="218"/>
      <c r="AG293" s="218" t="s">
        <v>397</v>
      </c>
      <c r="AH293" s="218"/>
      <c r="AI293" s="218"/>
      <c r="AJ293" s="218"/>
      <c r="AK293" s="218"/>
      <c r="AL293" s="218"/>
      <c r="AM293" s="218"/>
      <c r="AN293" s="218"/>
      <c r="AO293" s="218"/>
      <c r="AP293" s="218"/>
      <c r="AQ293" s="218"/>
      <c r="AR293" s="218"/>
      <c r="AS293" s="218"/>
      <c r="AT293" s="218"/>
      <c r="AU293" s="218"/>
      <c r="AV293" s="218"/>
      <c r="AW293" s="218"/>
      <c r="AX293" s="218"/>
      <c r="AY293" s="218"/>
      <c r="AZ293" s="218"/>
      <c r="BA293" s="218"/>
      <c r="BB293" s="218"/>
      <c r="BC293" s="218"/>
      <c r="BD293" s="218"/>
      <c r="BE293" s="218"/>
      <c r="BF293" s="218"/>
      <c r="BG293" s="218"/>
      <c r="BH293" s="218"/>
    </row>
    <row r="294" spans="1:60" x14ac:dyDescent="0.2">
      <c r="A294" s="6"/>
      <c r="B294" s="7" t="s">
        <v>422</v>
      </c>
      <c r="C294" s="277" t="s">
        <v>422</v>
      </c>
      <c r="D294" s="9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AE294">
        <v>15</v>
      </c>
      <c r="AF294">
        <v>21</v>
      </c>
    </row>
    <row r="295" spans="1:60" x14ac:dyDescent="0.2">
      <c r="A295" s="257"/>
      <c r="B295" s="258" t="s">
        <v>31</v>
      </c>
      <c r="C295" s="278" t="s">
        <v>422</v>
      </c>
      <c r="D295" s="259"/>
      <c r="E295" s="260"/>
      <c r="F295" s="260"/>
      <c r="G295" s="271">
        <f>G7+G13+G23+G28+G35+G42+G45+G47+G50+G53+G59+G65+G67+G193+G196+G253+G261+G278+G280+G284</f>
        <v>0</v>
      </c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AE295">
        <f>SUMIF(L7:L293,AE294,G7:G293)</f>
        <v>0</v>
      </c>
      <c r="AF295">
        <f>SUMIF(L7:L293,AF294,G7:G293)</f>
        <v>0</v>
      </c>
      <c r="AG295" t="s">
        <v>423</v>
      </c>
    </row>
    <row r="296" spans="1:60" x14ac:dyDescent="0.2">
      <c r="A296" s="6"/>
      <c r="B296" s="7" t="s">
        <v>422</v>
      </c>
      <c r="C296" s="277" t="s">
        <v>422</v>
      </c>
      <c r="D296" s="9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</row>
    <row r="297" spans="1:60" x14ac:dyDescent="0.2">
      <c r="A297" s="6"/>
      <c r="B297" s="7" t="s">
        <v>422</v>
      </c>
      <c r="C297" s="277" t="s">
        <v>422</v>
      </c>
      <c r="D297" s="9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</row>
    <row r="298" spans="1:60" x14ac:dyDescent="0.2">
      <c r="A298" s="261" t="s">
        <v>424</v>
      </c>
      <c r="B298" s="261"/>
      <c r="C298" s="279"/>
      <c r="D298" s="9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</row>
    <row r="299" spans="1:60" x14ac:dyDescent="0.2">
      <c r="A299" s="262"/>
      <c r="B299" s="263"/>
      <c r="C299" s="280"/>
      <c r="D299" s="263"/>
      <c r="E299" s="263"/>
      <c r="F299" s="263"/>
      <c r="G299" s="264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AG299" t="s">
        <v>425</v>
      </c>
    </row>
    <row r="300" spans="1:60" x14ac:dyDescent="0.2">
      <c r="A300" s="265"/>
      <c r="B300" s="266"/>
      <c r="C300" s="281"/>
      <c r="D300" s="266"/>
      <c r="E300" s="266"/>
      <c r="F300" s="266"/>
      <c r="G300" s="267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</row>
    <row r="301" spans="1:60" x14ac:dyDescent="0.2">
      <c r="A301" s="265"/>
      <c r="B301" s="266"/>
      <c r="C301" s="281"/>
      <c r="D301" s="266"/>
      <c r="E301" s="266"/>
      <c r="F301" s="266"/>
      <c r="G301" s="267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</row>
    <row r="302" spans="1:60" x14ac:dyDescent="0.2">
      <c r="A302" s="265"/>
      <c r="B302" s="266"/>
      <c r="C302" s="281"/>
      <c r="D302" s="266"/>
      <c r="E302" s="266"/>
      <c r="F302" s="266"/>
      <c r="G302" s="267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</row>
    <row r="303" spans="1:60" x14ac:dyDescent="0.2">
      <c r="A303" s="268"/>
      <c r="B303" s="269"/>
      <c r="C303" s="282"/>
      <c r="D303" s="269"/>
      <c r="E303" s="269"/>
      <c r="F303" s="269"/>
      <c r="G303" s="270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</row>
    <row r="304" spans="1:60" x14ac:dyDescent="0.2">
      <c r="A304" s="6"/>
      <c r="B304" s="7" t="s">
        <v>422</v>
      </c>
      <c r="C304" s="277" t="s">
        <v>422</v>
      </c>
      <c r="D304" s="9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</row>
    <row r="305" spans="3:33" x14ac:dyDescent="0.2">
      <c r="C305" s="283"/>
      <c r="D305" s="206"/>
      <c r="AG305" t="s">
        <v>426</v>
      </c>
    </row>
    <row r="306" spans="3:33" x14ac:dyDescent="0.2">
      <c r="D306" s="206"/>
    </row>
    <row r="307" spans="3:33" x14ac:dyDescent="0.2">
      <c r="D307" s="206"/>
    </row>
    <row r="308" spans="3:33" x14ac:dyDescent="0.2">
      <c r="D308" s="206"/>
    </row>
    <row r="309" spans="3:33" x14ac:dyDescent="0.2">
      <c r="D309" s="206"/>
    </row>
    <row r="310" spans="3:33" x14ac:dyDescent="0.2">
      <c r="D310" s="206"/>
    </row>
    <row r="311" spans="3:33" x14ac:dyDescent="0.2">
      <c r="D311" s="206"/>
    </row>
    <row r="312" spans="3:33" x14ac:dyDescent="0.2">
      <c r="D312" s="206"/>
    </row>
    <row r="313" spans="3:33" x14ac:dyDescent="0.2">
      <c r="D313" s="206"/>
    </row>
    <row r="314" spans="3:33" x14ac:dyDescent="0.2">
      <c r="D314" s="206"/>
    </row>
    <row r="315" spans="3:33" x14ac:dyDescent="0.2">
      <c r="D315" s="206"/>
    </row>
    <row r="316" spans="3:33" x14ac:dyDescent="0.2">
      <c r="D316" s="206"/>
    </row>
    <row r="317" spans="3:33" x14ac:dyDescent="0.2">
      <c r="D317" s="206"/>
    </row>
    <row r="318" spans="3:33" x14ac:dyDescent="0.2">
      <c r="D318" s="206"/>
    </row>
    <row r="319" spans="3:33" x14ac:dyDescent="0.2">
      <c r="D319" s="206"/>
    </row>
    <row r="320" spans="3:33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sheetProtection algorithmName="SHA-512" hashValue="BrBpyuYGcRGle4Uov5u8yQ0jEGNoPmRpwE3UfL0ifFOVBbZTQxKbLmwGPOtoCTqdC0h4efv4SEBGQTHPN95O4A==" saltValue="tfX084rk6UJjqqcqyfrhhA==" spinCount="100000" sheet="1"/>
  <mergeCells count="7">
    <mergeCell ref="A299:G303"/>
    <mergeCell ref="A1:G1"/>
    <mergeCell ref="C2:G2"/>
    <mergeCell ref="C3:G3"/>
    <mergeCell ref="C4:G4"/>
    <mergeCell ref="C263:G263"/>
    <mergeCell ref="A298:C29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2017-10-03T07:57:52Z</dcterms:modified>
</cp:coreProperties>
</file>